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140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Sheet1!$CA$2</definedName>
    <definedName name="QB_COLUMN_592011" localSheetId="1" hidden="1">Sheet1!$CI$2</definedName>
    <definedName name="QB_COLUMN_592012" localSheetId="1" hidden="1">Sheet1!$CQ$2</definedName>
    <definedName name="QB_COLUMN_59202" localSheetId="1" hidden="1">Sheet1!$O$2</definedName>
    <definedName name="QB_COLUMN_59203" localSheetId="1" hidden="1">Sheet1!$W$2</definedName>
    <definedName name="QB_COLUMN_59204" localSheetId="1" hidden="1">Sheet1!$AE$2</definedName>
    <definedName name="QB_COLUMN_59205" localSheetId="1" hidden="1">Sheet1!$AM$2</definedName>
    <definedName name="QB_COLUMN_59206" localSheetId="1" hidden="1">Sheet1!$AU$2</definedName>
    <definedName name="QB_COLUMN_59207" localSheetId="1" hidden="1">Sheet1!$BC$2</definedName>
    <definedName name="QB_COLUMN_59208" localSheetId="1" hidden="1">Sheet1!$BK$2</definedName>
    <definedName name="QB_COLUMN_59209" localSheetId="1" hidden="1">Sheet1!$BS$2</definedName>
    <definedName name="QB_COLUMN_59300" localSheetId="1" hidden="1">Sheet1!$CY$2</definedName>
    <definedName name="QB_COLUMN_63620" localSheetId="1" hidden="1">Sheet1!$DC$2</definedName>
    <definedName name="QB_COLUMN_63621" localSheetId="1" hidden="1">Sheet1!$K$2</definedName>
    <definedName name="QB_COLUMN_636210" localSheetId="1" hidden="1">Sheet1!$CE$2</definedName>
    <definedName name="QB_COLUMN_636211" localSheetId="1" hidden="1">Sheet1!$CM$2</definedName>
    <definedName name="QB_COLUMN_636212" localSheetId="1" hidden="1">Sheet1!$CU$2</definedName>
    <definedName name="QB_COLUMN_63622" localSheetId="1" hidden="1">Sheet1!$S$2</definedName>
    <definedName name="QB_COLUMN_63623" localSheetId="1" hidden="1">Sheet1!$AA$2</definedName>
    <definedName name="QB_COLUMN_63624" localSheetId="1" hidden="1">Sheet1!$AI$2</definedName>
    <definedName name="QB_COLUMN_63625" localSheetId="1" hidden="1">Sheet1!$AQ$2</definedName>
    <definedName name="QB_COLUMN_63626" localSheetId="1" hidden="1">Sheet1!$AY$2</definedName>
    <definedName name="QB_COLUMN_63627" localSheetId="1" hidden="1">Sheet1!$BG$2</definedName>
    <definedName name="QB_COLUMN_63628" localSheetId="1" hidden="1">Sheet1!$BO$2</definedName>
    <definedName name="QB_COLUMN_63629" localSheetId="1" hidden="1">Sheet1!$BW$2</definedName>
    <definedName name="QB_COLUMN_64430" localSheetId="1" hidden="1">Sheet1!$DE$2</definedName>
    <definedName name="QB_COLUMN_64431" localSheetId="1" hidden="1">Sheet1!$M$2</definedName>
    <definedName name="QB_COLUMN_644310" localSheetId="1" hidden="1">Sheet1!$CG$2</definedName>
    <definedName name="QB_COLUMN_644311" localSheetId="1" hidden="1">Sheet1!$CO$2</definedName>
    <definedName name="QB_COLUMN_644312" localSheetId="1" hidden="1">Sheet1!$CW$2</definedName>
    <definedName name="QB_COLUMN_64432" localSheetId="1" hidden="1">Sheet1!$U$2</definedName>
    <definedName name="QB_COLUMN_64433" localSheetId="1" hidden="1">Sheet1!$AC$2</definedName>
    <definedName name="QB_COLUMN_64434" localSheetId="1" hidden="1">Sheet1!$AK$2</definedName>
    <definedName name="QB_COLUMN_64435" localSheetId="1" hidden="1">Sheet1!$AS$2</definedName>
    <definedName name="QB_COLUMN_64436" localSheetId="1" hidden="1">Sheet1!$BA$2</definedName>
    <definedName name="QB_COLUMN_64437" localSheetId="1" hidden="1">Sheet1!$BI$2</definedName>
    <definedName name="QB_COLUMN_64438" localSheetId="1" hidden="1">Sheet1!$BQ$2</definedName>
    <definedName name="QB_COLUMN_64439" localSheetId="1" hidden="1">Sheet1!$BY$2</definedName>
    <definedName name="QB_COLUMN_76211" localSheetId="1" hidden="1">Sheet1!$I$2</definedName>
    <definedName name="QB_COLUMN_762110" localSheetId="1" hidden="1">Sheet1!$CC$2</definedName>
    <definedName name="QB_COLUMN_762111" localSheetId="1" hidden="1">Sheet1!$CK$2</definedName>
    <definedName name="QB_COLUMN_762112" localSheetId="1" hidden="1">Sheet1!$CS$2</definedName>
    <definedName name="QB_COLUMN_76212" localSheetId="1" hidden="1">Sheet1!$Q$2</definedName>
    <definedName name="QB_COLUMN_76213" localSheetId="1" hidden="1">Sheet1!$Y$2</definedName>
    <definedName name="QB_COLUMN_76214" localSheetId="1" hidden="1">Sheet1!$AG$2</definedName>
    <definedName name="QB_COLUMN_76215" localSheetId="1" hidden="1">Sheet1!$AO$2</definedName>
    <definedName name="QB_COLUMN_76216" localSheetId="1" hidden="1">Sheet1!$AW$2</definedName>
    <definedName name="QB_COLUMN_76217" localSheetId="1" hidden="1">Sheet1!$BE$2</definedName>
    <definedName name="QB_COLUMN_76218" localSheetId="1" hidden="1">Sheet1!$BM$2</definedName>
    <definedName name="QB_COLUMN_76219" localSheetId="1" hidden="1">Sheet1!$BU$2</definedName>
    <definedName name="QB_COLUMN_76310" localSheetId="1" hidden="1">Sheet1!$DA$2</definedName>
    <definedName name="QB_DATA_0" localSheetId="1" hidden="1">Sheet1!$5:$5,Sheet1!$7:$7,Sheet1!$8:$8,Sheet1!$9:$9,Sheet1!$11:$11,Sheet1!$15:$15,Sheet1!$17:$17,Sheet1!$18:$18,Sheet1!$19:$19,Sheet1!$22:$22,Sheet1!$23:$23,Sheet1!$24:$24,Sheet1!$25:$25,Sheet1!$28:$28,Sheet1!$29:$29,Sheet1!$30:$30</definedName>
    <definedName name="QB_DATA_1" localSheetId="1" hidden="1">Sheet1!$32:$32,Sheet1!$33:$33,Sheet1!$34:$34,Sheet1!$35:$35,Sheet1!$36:$36,Sheet1!$38:$38,Sheet1!$39:$39,Sheet1!$40:$40,Sheet1!$42:$42</definedName>
    <definedName name="QB_FORMULA_0" localSheetId="1" hidden="1">Sheet1!$CY$5,Sheet1!$CY$7,Sheet1!$CY$8,Sheet1!$K$9,Sheet1!$M$9,Sheet1!$S$9,Sheet1!$U$9,Sheet1!$AA$9,Sheet1!$AC$9,Sheet1!$AI$9,Sheet1!$AK$9,Sheet1!$AQ$9,Sheet1!$AS$9,Sheet1!$AY$9,Sheet1!$BA$9,Sheet1!$CY$9</definedName>
    <definedName name="QB_FORMULA_1" localSheetId="1" hidden="1">Sheet1!$DA$9,Sheet1!$DC$9,Sheet1!$DE$9,Sheet1!$G$10,Sheet1!$I$10,Sheet1!$K$10,Sheet1!$M$10,Sheet1!$O$10,Sheet1!$Q$10,Sheet1!$S$10,Sheet1!$U$10,Sheet1!$W$10,Sheet1!$Y$10,Sheet1!$AA$10,Sheet1!$AC$10,Sheet1!$AE$10</definedName>
    <definedName name="QB_FORMULA_10" localSheetId="1" hidden="1">Sheet1!$AC$19,Sheet1!$AI$19,Sheet1!$AK$19,Sheet1!$AQ$19,Sheet1!$AS$19,Sheet1!$AY$19,Sheet1!$BA$19,Sheet1!$CY$19,Sheet1!$DA$19,Sheet1!$DC$19,Sheet1!$DE$19,Sheet1!$G$20,Sheet1!$I$20,Sheet1!$K$20,Sheet1!$M$20,Sheet1!$O$20</definedName>
    <definedName name="QB_FORMULA_11" localSheetId="1" hidden="1">Sheet1!$Q$20,Sheet1!$S$20,Sheet1!$U$20,Sheet1!$W$20,Sheet1!$Y$20,Sheet1!$AA$20,Sheet1!$AC$20,Sheet1!$AE$20,Sheet1!$AG$20,Sheet1!$AI$20,Sheet1!$AK$20,Sheet1!$AM$20,Sheet1!$AO$20,Sheet1!$AQ$20,Sheet1!$AS$20,Sheet1!$AU$20</definedName>
    <definedName name="QB_FORMULA_12" localSheetId="1" hidden="1">Sheet1!$AW$20,Sheet1!$AY$20,Sheet1!$BA$20,Sheet1!$BC$20,Sheet1!$BK$20,Sheet1!$BS$20,Sheet1!$CA$20,Sheet1!$CI$20,Sheet1!$CQ$20,Sheet1!$CY$20,Sheet1!$DA$20,Sheet1!$DC$20,Sheet1!$DE$20,Sheet1!$CY$22,Sheet1!$CY$23,Sheet1!$CY$24</definedName>
    <definedName name="QB_FORMULA_13" localSheetId="1" hidden="1">Sheet1!$K$25,Sheet1!$M$25,Sheet1!$S$25,Sheet1!$U$25,Sheet1!$AA$25,Sheet1!$AC$25,Sheet1!$AI$25,Sheet1!$AK$25,Sheet1!$AQ$25,Sheet1!$AS$25,Sheet1!$AY$25,Sheet1!$BA$25,Sheet1!$CY$25,Sheet1!$DA$25,Sheet1!$DC$25,Sheet1!$DE$25</definedName>
    <definedName name="QB_FORMULA_14" localSheetId="1" hidden="1">Sheet1!$G$26,Sheet1!$I$26,Sheet1!$K$26,Sheet1!$M$26,Sheet1!$O$26,Sheet1!$Q$26,Sheet1!$S$26,Sheet1!$U$26,Sheet1!$W$26,Sheet1!$Y$26,Sheet1!$AA$26,Sheet1!$AC$26,Sheet1!$AE$26,Sheet1!$AG$26,Sheet1!$AI$26,Sheet1!$AK$26</definedName>
    <definedName name="QB_FORMULA_15" localSheetId="1" hidden="1">Sheet1!$AM$26,Sheet1!$AO$26,Sheet1!$AQ$26,Sheet1!$AS$26,Sheet1!$AU$26,Sheet1!$AW$26,Sheet1!$AY$26,Sheet1!$BA$26,Sheet1!$BC$26,Sheet1!$BK$26,Sheet1!$BS$26,Sheet1!$CA$26,Sheet1!$CI$26,Sheet1!$CQ$26,Sheet1!$CY$26,Sheet1!$DA$26</definedName>
    <definedName name="QB_FORMULA_16" localSheetId="1" hidden="1">Sheet1!$DC$26,Sheet1!$DE$26,Sheet1!$K$28,Sheet1!$M$28,Sheet1!$S$28,Sheet1!$U$28,Sheet1!$AA$28,Sheet1!$AC$28,Sheet1!$AI$28,Sheet1!$AK$28,Sheet1!$AQ$28,Sheet1!$AS$28,Sheet1!$AY$28,Sheet1!$BA$28,Sheet1!$CY$28,Sheet1!$DA$28</definedName>
    <definedName name="QB_FORMULA_17" localSheetId="1" hidden="1">Sheet1!$DC$28,Sheet1!$DE$28,Sheet1!$K$29,Sheet1!$M$29,Sheet1!$S$29,Sheet1!$U$29,Sheet1!$AA$29,Sheet1!$AC$29,Sheet1!$AI$29,Sheet1!$AK$29,Sheet1!$AQ$29,Sheet1!$AS$29,Sheet1!$AY$29,Sheet1!$BA$29,Sheet1!$CY$29,Sheet1!$DA$29</definedName>
    <definedName name="QB_FORMULA_18" localSheetId="1" hidden="1">Sheet1!$DC$29,Sheet1!$DE$29,Sheet1!$CY$30,Sheet1!$G$31,Sheet1!$I$31,Sheet1!$K$31,Sheet1!$M$31,Sheet1!$O$31,Sheet1!$Q$31,Sheet1!$S$31,Sheet1!$U$31,Sheet1!$W$31,Sheet1!$Y$31,Sheet1!$AA$31,Sheet1!$AC$31,Sheet1!$AE$31</definedName>
    <definedName name="QB_FORMULA_19" localSheetId="1" hidden="1">Sheet1!$AG$31,Sheet1!$AI$31,Sheet1!$AK$31,Sheet1!$AM$31,Sheet1!$AO$31,Sheet1!$AQ$31,Sheet1!$AS$31,Sheet1!$AU$31,Sheet1!$AW$31,Sheet1!$AY$31,Sheet1!$BA$31,Sheet1!$BC$31,Sheet1!$BK$31,Sheet1!$BS$31,Sheet1!$CA$31,Sheet1!$CI$31</definedName>
    <definedName name="QB_FORMULA_2" localSheetId="1" hidden="1">Sheet1!$AG$10,Sheet1!$AI$10,Sheet1!$AK$10,Sheet1!$AM$10,Sheet1!$AO$10,Sheet1!$AQ$10,Sheet1!$AS$10,Sheet1!$AU$10,Sheet1!$AW$10,Sheet1!$AY$10,Sheet1!$BA$10,Sheet1!$BC$10,Sheet1!$BK$10,Sheet1!$BS$10,Sheet1!$CA$10,Sheet1!$CI$10</definedName>
    <definedName name="QB_FORMULA_20" localSheetId="1" hidden="1">Sheet1!$CQ$31,Sheet1!$CY$31,Sheet1!$DA$31,Sheet1!$DC$31,Sheet1!$DE$31,Sheet1!$K$32,Sheet1!$M$32,Sheet1!$S$32,Sheet1!$U$32,Sheet1!$AA$32,Sheet1!$AC$32,Sheet1!$AI$32,Sheet1!$AK$32,Sheet1!$AQ$32,Sheet1!$AS$32,Sheet1!$AY$32</definedName>
    <definedName name="QB_FORMULA_21" localSheetId="1" hidden="1">Sheet1!$BA$32,Sheet1!$CY$32,Sheet1!$DA$32,Sheet1!$DC$32,Sheet1!$DE$32,Sheet1!$K$33,Sheet1!$M$33,Sheet1!$S$33,Sheet1!$U$33,Sheet1!$AA$33,Sheet1!$AC$33,Sheet1!$AI$33,Sheet1!$AK$33,Sheet1!$AQ$33,Sheet1!$AS$33,Sheet1!$AY$33</definedName>
    <definedName name="QB_FORMULA_22" localSheetId="1" hidden="1">Sheet1!$BA$33,Sheet1!$CY$33,Sheet1!$DA$33,Sheet1!$DC$33,Sheet1!$DE$33,Sheet1!$CY$34,Sheet1!$K$35,Sheet1!$M$35,Sheet1!$S$35,Sheet1!$U$35,Sheet1!$AA$35,Sheet1!$AC$35,Sheet1!$AI$35,Sheet1!$AK$35,Sheet1!$AQ$35,Sheet1!$AS$35</definedName>
    <definedName name="QB_FORMULA_23" localSheetId="1" hidden="1">Sheet1!$AY$35,Sheet1!$BA$35,Sheet1!$CY$35,Sheet1!$DA$35,Sheet1!$DC$35,Sheet1!$DE$35,Sheet1!$K$36,Sheet1!$M$36,Sheet1!$S$36,Sheet1!$U$36,Sheet1!$AA$36,Sheet1!$AC$36,Sheet1!$AI$36,Sheet1!$AK$36,Sheet1!$AQ$36,Sheet1!$AS$36</definedName>
    <definedName name="QB_FORMULA_24" localSheetId="1" hidden="1">Sheet1!$AY$36,Sheet1!$BA$36,Sheet1!$CY$36,Sheet1!$DA$36,Sheet1!$DC$36,Sheet1!$DE$36,Sheet1!$K$38,Sheet1!$M$38,Sheet1!$S$38,Sheet1!$U$38,Sheet1!$AA$38,Sheet1!$AC$38,Sheet1!$AI$38,Sheet1!$AK$38,Sheet1!$AQ$38,Sheet1!$AS$38</definedName>
    <definedName name="QB_FORMULA_25" localSheetId="1" hidden="1">Sheet1!$AY$38,Sheet1!$BA$38,Sheet1!$CY$38,Sheet1!$DA$38,Sheet1!$DC$38,Sheet1!$DE$38,Sheet1!$K$39,Sheet1!$M$39,Sheet1!$S$39,Sheet1!$U$39,Sheet1!$AA$39,Sheet1!$AC$39,Sheet1!$AI$39,Sheet1!$AK$39,Sheet1!$AQ$39,Sheet1!$AS$39</definedName>
    <definedName name="QB_FORMULA_26" localSheetId="1" hidden="1">Sheet1!$AY$39,Sheet1!$BA$39,Sheet1!$CY$39,Sheet1!$DA$39,Sheet1!$DC$39,Sheet1!$DE$39,Sheet1!$K$40,Sheet1!$M$40,Sheet1!$S$40,Sheet1!$U$40,Sheet1!$AA$40,Sheet1!$AC$40,Sheet1!$AI$40,Sheet1!$AK$40,Sheet1!$AQ$40,Sheet1!$AS$40</definedName>
    <definedName name="QB_FORMULA_27" localSheetId="1" hidden="1">Sheet1!$AY$40,Sheet1!$BA$40,Sheet1!$CY$40,Sheet1!$DA$40,Sheet1!$DC$40,Sheet1!$DE$40,Sheet1!$G$41,Sheet1!$I$41,Sheet1!$K$41,Sheet1!$M$41,Sheet1!$O$41,Sheet1!$Q$41,Sheet1!$S$41,Sheet1!$U$41,Sheet1!$W$41,Sheet1!$Y$41</definedName>
    <definedName name="QB_FORMULA_28" localSheetId="1" hidden="1">Sheet1!$AA$41,Sheet1!$AC$41,Sheet1!$AE$41,Sheet1!$AG$41,Sheet1!$AI$41,Sheet1!$AK$41,Sheet1!$AM$41,Sheet1!$AO$41,Sheet1!$AQ$41,Sheet1!$AS$41,Sheet1!$AU$41,Sheet1!$AW$41,Sheet1!$AY$41,Sheet1!$BA$41,Sheet1!$BC$41,Sheet1!$BK$41</definedName>
    <definedName name="QB_FORMULA_29" localSheetId="1" hidden="1">Sheet1!$BS$41,Sheet1!$CA$41,Sheet1!$CI$41,Sheet1!$CQ$41,Sheet1!$CY$41,Sheet1!$DA$41,Sheet1!$DC$41,Sheet1!$DE$41,Sheet1!$K$42,Sheet1!$M$42,Sheet1!$S$42,Sheet1!$U$42,Sheet1!$AA$42,Sheet1!$AC$42,Sheet1!$AI$42,Sheet1!$AK$42</definedName>
    <definedName name="QB_FORMULA_3" localSheetId="1" hidden="1">Sheet1!$CQ$10,Sheet1!$CY$10,Sheet1!$DA$10,Sheet1!$DC$10,Sheet1!$DE$10,Sheet1!$K$11,Sheet1!$M$11,Sheet1!$S$11,Sheet1!$U$11,Sheet1!$AA$11,Sheet1!$AC$11,Sheet1!$AI$11,Sheet1!$AK$11,Sheet1!$AQ$11,Sheet1!$AS$11,Sheet1!$AY$11</definedName>
    <definedName name="QB_FORMULA_30" localSheetId="1" hidden="1">Sheet1!$AQ$42,Sheet1!$AS$42,Sheet1!$AY$42,Sheet1!$BA$42,Sheet1!$CY$42,Sheet1!$DA$42,Sheet1!$DC$42,Sheet1!$DE$42,Sheet1!$G$43,Sheet1!$I$43,Sheet1!$K$43,Sheet1!$M$43,Sheet1!$O$43,Sheet1!$Q$43,Sheet1!$S$43,Sheet1!$U$43</definedName>
    <definedName name="QB_FORMULA_31" localSheetId="1" hidden="1">Sheet1!$W$43,Sheet1!$Y$43,Sheet1!$AA$43,Sheet1!$AC$43,Sheet1!$AE$43,Sheet1!$AG$43,Sheet1!$AI$43,Sheet1!$AK$43,Sheet1!$AM$43,Sheet1!$AO$43,Sheet1!$AQ$43,Sheet1!$AS$43,Sheet1!$AU$43,Sheet1!$AW$43,Sheet1!$AY$43,Sheet1!$BA$43</definedName>
    <definedName name="QB_FORMULA_32" localSheetId="1" hidden="1">Sheet1!$BC$43,Sheet1!$BK$43,Sheet1!$BS$43,Sheet1!$CA$43,Sheet1!$CI$43,Sheet1!$CQ$43,Sheet1!$CY$43,Sheet1!$DA$43,Sheet1!$DC$43,Sheet1!$DE$43,Sheet1!$G$44,Sheet1!$I$44,Sheet1!$K$44,Sheet1!$M$44,Sheet1!$O$44,Sheet1!$Q$44</definedName>
    <definedName name="QB_FORMULA_33" localSheetId="1" hidden="1">Sheet1!$S$44,Sheet1!$U$44,Sheet1!$W$44,Sheet1!$Y$44,Sheet1!$AA$44,Sheet1!$AC$44,Sheet1!$AE$44,Sheet1!$AG$44,Sheet1!$AI$44,Sheet1!$AK$44,Sheet1!$AM$44,Sheet1!$AO$44,Sheet1!$AQ$44,Sheet1!$AS$44,Sheet1!$AU$44,Sheet1!$AW$44</definedName>
    <definedName name="QB_FORMULA_34" localSheetId="1" hidden="1">Sheet1!$AY$44,Sheet1!$BA$44,Sheet1!$BC$44,Sheet1!$BK$44,Sheet1!$BS$44,Sheet1!$CA$44,Sheet1!$CI$44,Sheet1!$CQ$44,Sheet1!$CY$44,Sheet1!$DA$44,Sheet1!$DC$44,Sheet1!$DE$44,Sheet1!$G$45,Sheet1!$I$45,Sheet1!$K$45,Sheet1!$M$45</definedName>
    <definedName name="QB_FORMULA_35" localSheetId="1" hidden="1">Sheet1!$O$45,Sheet1!$Q$45,Sheet1!$S$45,Sheet1!$U$45,Sheet1!$W$45,Sheet1!$Y$45,Sheet1!$AA$45,Sheet1!$AC$45,Sheet1!$AE$45,Sheet1!$AG$45,Sheet1!$AI$45,Sheet1!$AK$45,Sheet1!$AM$45,Sheet1!$AO$45,Sheet1!$AQ$45,Sheet1!$AS$45</definedName>
    <definedName name="QB_FORMULA_36" localSheetId="1" hidden="1">Sheet1!$AU$45,Sheet1!$AW$45,Sheet1!$AY$45,Sheet1!$BA$45,Sheet1!$BC$45,Sheet1!$BK$45,Sheet1!$BS$45,Sheet1!$CA$45,Sheet1!$CI$45,Sheet1!$CQ$45,Sheet1!$CY$45,Sheet1!$DA$45,Sheet1!$DC$45,Sheet1!$DE$45</definedName>
    <definedName name="QB_FORMULA_4" localSheetId="1" hidden="1">Sheet1!$BA$11,Sheet1!$CY$11,Sheet1!$DA$11,Sheet1!$DC$11,Sheet1!$DE$11,Sheet1!$G$12,Sheet1!$I$12,Sheet1!$K$12,Sheet1!$M$12,Sheet1!$O$12,Sheet1!$Q$12,Sheet1!$S$12,Sheet1!$U$12,Sheet1!$W$12,Sheet1!$Y$12,Sheet1!$AA$12</definedName>
    <definedName name="QB_FORMULA_5" localSheetId="1" hidden="1">Sheet1!$AC$12,Sheet1!$AE$12,Sheet1!$AG$12,Sheet1!$AI$12,Sheet1!$AK$12,Sheet1!$AM$12,Sheet1!$AO$12,Sheet1!$AQ$12,Sheet1!$AS$12,Sheet1!$AU$12,Sheet1!$AW$12,Sheet1!$AY$12,Sheet1!$BA$12,Sheet1!$BC$12,Sheet1!$BK$12,Sheet1!$BS$12</definedName>
    <definedName name="QB_FORMULA_6" localSheetId="1" hidden="1">Sheet1!$CA$12,Sheet1!$CI$12,Sheet1!$CQ$12,Sheet1!$CY$12,Sheet1!$DA$12,Sheet1!$DC$12,Sheet1!$DE$12,Sheet1!$G$13,Sheet1!$I$13,Sheet1!$K$13,Sheet1!$M$13,Sheet1!$O$13,Sheet1!$Q$13,Sheet1!$S$13,Sheet1!$U$13,Sheet1!$W$13</definedName>
    <definedName name="QB_FORMULA_7" localSheetId="1" hidden="1">Sheet1!$Y$13,Sheet1!$AA$13,Sheet1!$AC$13,Sheet1!$AE$13,Sheet1!$AG$13,Sheet1!$AI$13,Sheet1!$AK$13,Sheet1!$AM$13,Sheet1!$AO$13,Sheet1!$AQ$13,Sheet1!$AS$13,Sheet1!$AU$13,Sheet1!$AW$13,Sheet1!$AY$13,Sheet1!$BA$13,Sheet1!$BC$13</definedName>
    <definedName name="QB_FORMULA_8" localSheetId="1" hidden="1">Sheet1!$BK$13,Sheet1!$BS$13,Sheet1!$CA$13,Sheet1!$CI$13,Sheet1!$CQ$13,Sheet1!$CY$13,Sheet1!$DA$13,Sheet1!$DC$13,Sheet1!$DE$13,Sheet1!$K$15,Sheet1!$M$15,Sheet1!$S$15,Sheet1!$U$15,Sheet1!$AA$15,Sheet1!$AC$15,Sheet1!$AI$15</definedName>
    <definedName name="QB_FORMULA_9" localSheetId="1" hidden="1">Sheet1!$AK$15,Sheet1!$AQ$15,Sheet1!$AS$15,Sheet1!$AY$15,Sheet1!$BA$15,Sheet1!$CY$15,Sheet1!$DA$15,Sheet1!$DC$15,Sheet1!$DE$15,Sheet1!$CY$17,Sheet1!$CY$18,Sheet1!$K$19,Sheet1!$M$19,Sheet1!$S$19,Sheet1!$U$19,Sheet1!$AA$19</definedName>
    <definedName name="QB_ROW_125240" localSheetId="1" hidden="1">Sheet1!$E$33</definedName>
    <definedName name="QB_ROW_126240" localSheetId="1" hidden="1">Sheet1!$E$35</definedName>
    <definedName name="QB_ROW_127340" localSheetId="1" hidden="1">Sheet1!$E$36</definedName>
    <definedName name="QB_ROW_136040" localSheetId="1" hidden="1">Sheet1!$E$37</definedName>
    <definedName name="QB_ROW_136250" localSheetId="1" hidden="1">Sheet1!$F$40</definedName>
    <definedName name="QB_ROW_136340" localSheetId="1" hidden="1">Sheet1!$E$41</definedName>
    <definedName name="QB_ROW_138250" localSheetId="1" hidden="1">Sheet1!$F$38</definedName>
    <definedName name="QB_ROW_139250" localSheetId="1" hidden="1">Sheet1!$F$39</definedName>
    <definedName name="QB_ROW_140240" localSheetId="1" hidden="1">Sheet1!$E$42</definedName>
    <definedName name="QB_ROW_150240" localSheetId="1" hidden="1">Sheet1!$E$34</definedName>
    <definedName name="QB_ROW_18301" localSheetId="1" hidden="1">Sheet1!$A$45</definedName>
    <definedName name="QB_ROW_19011" localSheetId="1" hidden="1">Sheet1!$B$3</definedName>
    <definedName name="QB_ROW_19311" localSheetId="1" hidden="1">Sheet1!$B$44</definedName>
    <definedName name="QB_ROW_20031" localSheetId="1" hidden="1">Sheet1!$D$4</definedName>
    <definedName name="QB_ROW_20331" localSheetId="1" hidden="1">Sheet1!$D$12</definedName>
    <definedName name="QB_ROW_21031" localSheetId="1" hidden="1">Sheet1!$D$14</definedName>
    <definedName name="QB_ROW_21331" localSheetId="1" hidden="1">Sheet1!$D$43</definedName>
    <definedName name="QB_ROW_22240" localSheetId="1" hidden="1">Sheet1!$E$5</definedName>
    <definedName name="QB_ROW_24040" localSheetId="1" hidden="1">Sheet1!$E$6</definedName>
    <definedName name="QB_ROW_24250" localSheetId="1" hidden="1">Sheet1!$F$9</definedName>
    <definedName name="QB_ROW_24340" localSheetId="1" hidden="1">Sheet1!$E$10</definedName>
    <definedName name="QB_ROW_25250" localSheetId="1" hidden="1">Sheet1!$F$7</definedName>
    <definedName name="QB_ROW_27250" localSheetId="1" hidden="1">Sheet1!$F$8</definedName>
    <definedName name="QB_ROW_29240" localSheetId="1" hidden="1">Sheet1!$E$11</definedName>
    <definedName name="QB_ROW_39240" localSheetId="1" hidden="1">Sheet1!$E$15</definedName>
    <definedName name="QB_ROW_40040" localSheetId="1" hidden="1">Sheet1!$E$16</definedName>
    <definedName name="QB_ROW_40250" localSheetId="1" hidden="1">Sheet1!$F$19</definedName>
    <definedName name="QB_ROW_40340" localSheetId="1" hidden="1">Sheet1!$E$20</definedName>
    <definedName name="QB_ROW_60250" localSheetId="1" hidden="1">Sheet1!$F$17</definedName>
    <definedName name="QB_ROW_62250" localSheetId="1" hidden="1">Sheet1!$F$18</definedName>
    <definedName name="QB_ROW_84040" localSheetId="1" hidden="1">Sheet1!$E$21</definedName>
    <definedName name="QB_ROW_84250" localSheetId="1" hidden="1">Sheet1!$F$25</definedName>
    <definedName name="QB_ROW_84340" localSheetId="1" hidden="1">Sheet1!$E$26</definedName>
    <definedName name="QB_ROW_86250" localSheetId="1" hidden="1">Sheet1!$F$22</definedName>
    <definedName name="QB_ROW_86321" localSheetId="1" hidden="1">Sheet1!$C$13</definedName>
    <definedName name="QB_ROW_87250" localSheetId="1" hidden="1">Sheet1!$F$23</definedName>
    <definedName name="QB_ROW_88250" localSheetId="1" hidden="1">Sheet1!$F$24</definedName>
    <definedName name="QB_ROW_91040" localSheetId="1" hidden="1">Sheet1!$E$27</definedName>
    <definedName name="QB_ROW_91340" localSheetId="1" hidden="1">Sheet1!$E$31</definedName>
    <definedName name="QB_ROW_92350" localSheetId="1" hidden="1">Sheet1!$F$28</definedName>
    <definedName name="QB_ROW_94250" localSheetId="1" hidden="1">Sheet1!$F$29</definedName>
    <definedName name="QB_ROW_95350" localSheetId="1" hidden="1">Sheet1!$F$30</definedName>
    <definedName name="QB_ROW_97340" localSheetId="1" hidden="1">Sheet1!$E$32</definedName>
    <definedName name="QBCANSUPPORTUPDATE" localSheetId="1">TRUE</definedName>
    <definedName name="QBCOMPANYFILENAME" localSheetId="1">"C:\Users\Chanda\Documents\JC Tourism board\JC Tourism.qbw"</definedName>
    <definedName name="QBENDDATE" localSheetId="1">20210630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"83de89e234b54ad699a880e694ba0dd6"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20200701</definedName>
  </definedNames>
  <calcPr calcId="145621"/>
</workbook>
</file>

<file path=xl/calcChain.xml><?xml version="1.0" encoding="utf-8"?>
<calcChain xmlns="http://schemas.openxmlformats.org/spreadsheetml/2006/main">
  <c r="DE34" i="1" l="1"/>
  <c r="DE30" i="1"/>
  <c r="DC6" i="1"/>
  <c r="DC11" i="1"/>
  <c r="DC15" i="1"/>
  <c r="DC16" i="1"/>
  <c r="DC19" i="1"/>
  <c r="DC21" i="1"/>
  <c r="DC28" i="1"/>
  <c r="DC29" i="1"/>
  <c r="DC30" i="1"/>
  <c r="DC31" i="1"/>
  <c r="DC32" i="1"/>
  <c r="DC33" i="1"/>
  <c r="DC34" i="1"/>
  <c r="DC35" i="1"/>
  <c r="DC36" i="1"/>
  <c r="DC37" i="1"/>
  <c r="DC42" i="1"/>
  <c r="DC5" i="1"/>
  <c r="DE42" i="1"/>
  <c r="DA42" i="1"/>
  <c r="CY42" i="1"/>
  <c r="BA42" i="1"/>
  <c r="AY42" i="1"/>
  <c r="AS42" i="1"/>
  <c r="AQ42" i="1"/>
  <c r="AK42" i="1"/>
  <c r="AI42" i="1"/>
  <c r="AC42" i="1"/>
  <c r="AA42" i="1"/>
  <c r="U42" i="1"/>
  <c r="S42" i="1"/>
  <c r="M42" i="1"/>
  <c r="K42" i="1"/>
  <c r="CQ41" i="1"/>
  <c r="CI41" i="1"/>
  <c r="CA41" i="1"/>
  <c r="BS41" i="1"/>
  <c r="BK41" i="1"/>
  <c r="BC41" i="1"/>
  <c r="AW41" i="1"/>
  <c r="BA41" i="1" s="1"/>
  <c r="AU41" i="1"/>
  <c r="AY41" i="1" s="1"/>
  <c r="AO41" i="1"/>
  <c r="AS41" i="1" s="1"/>
  <c r="AM41" i="1"/>
  <c r="AQ41" i="1" s="1"/>
  <c r="AG41" i="1"/>
  <c r="AK41" i="1" s="1"/>
  <c r="AE41" i="1"/>
  <c r="AI41" i="1" s="1"/>
  <c r="Y41" i="1"/>
  <c r="AC41" i="1" s="1"/>
  <c r="W41" i="1"/>
  <c r="AA41" i="1" s="1"/>
  <c r="Q41" i="1"/>
  <c r="U41" i="1" s="1"/>
  <c r="O41" i="1"/>
  <c r="S41" i="1" s="1"/>
  <c r="I41" i="1"/>
  <c r="DA41" i="1" s="1"/>
  <c r="G41" i="1"/>
  <c r="CY41" i="1" s="1"/>
  <c r="DA40" i="1"/>
  <c r="DE40" i="1" s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E39" i="1"/>
  <c r="DA39" i="1"/>
  <c r="DC39" i="1" s="1"/>
  <c r="CY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DA38" i="1"/>
  <c r="DC38" i="1" s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DE36" i="1"/>
  <c r="DA36" i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E35" i="1"/>
  <c r="DA35" i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CY34" i="1"/>
  <c r="DE33" i="1"/>
  <c r="DA33" i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E32" i="1"/>
  <c r="DA32" i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E31" i="1"/>
  <c r="DA31" i="1"/>
  <c r="CY31" i="1"/>
  <c r="CQ31" i="1"/>
  <c r="CI31" i="1"/>
  <c r="CA31" i="1"/>
  <c r="BS31" i="1"/>
  <c r="BK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CY30" i="1"/>
  <c r="DE29" i="1"/>
  <c r="DA29" i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E28" i="1"/>
  <c r="DA28" i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CQ26" i="1"/>
  <c r="CI26" i="1"/>
  <c r="CA26" i="1"/>
  <c r="BS26" i="1"/>
  <c r="BS43" i="1" s="1"/>
  <c r="BK26" i="1"/>
  <c r="CY26" i="1" s="1"/>
  <c r="BC26" i="1"/>
  <c r="AY26" i="1"/>
  <c r="AW26" i="1"/>
  <c r="BA26" i="1" s="1"/>
  <c r="AU26" i="1"/>
  <c r="AO26" i="1"/>
  <c r="AS26" i="1" s="1"/>
  <c r="AM26" i="1"/>
  <c r="AQ26" i="1" s="1"/>
  <c r="AI26" i="1"/>
  <c r="AG26" i="1"/>
  <c r="AK26" i="1" s="1"/>
  <c r="AE26" i="1"/>
  <c r="Y26" i="1"/>
  <c r="AC26" i="1" s="1"/>
  <c r="W26" i="1"/>
  <c r="AA26" i="1" s="1"/>
  <c r="S26" i="1"/>
  <c r="Q26" i="1"/>
  <c r="U26" i="1" s="1"/>
  <c r="O26" i="1"/>
  <c r="I26" i="1"/>
  <c r="DA26" i="1" s="1"/>
  <c r="G26" i="1"/>
  <c r="K26" i="1" s="1"/>
  <c r="DA25" i="1"/>
  <c r="DE25" i="1" s="1"/>
  <c r="CY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CY24" i="1"/>
  <c r="DC24" i="1" s="1"/>
  <c r="CY23" i="1"/>
  <c r="DC23" i="1" s="1"/>
  <c r="CY22" i="1"/>
  <c r="DC22" i="1" s="1"/>
  <c r="CQ20" i="1"/>
  <c r="CQ43" i="1" s="1"/>
  <c r="CI20" i="1"/>
  <c r="CI43" i="1" s="1"/>
  <c r="CA20" i="1"/>
  <c r="CA43" i="1" s="1"/>
  <c r="BS20" i="1"/>
  <c r="BK20" i="1"/>
  <c r="BK43" i="1" s="1"/>
  <c r="BC20" i="1"/>
  <c r="BC43" i="1" s="1"/>
  <c r="AW20" i="1"/>
  <c r="AW43" i="1" s="1"/>
  <c r="AU20" i="1"/>
  <c r="AY20" i="1" s="1"/>
  <c r="AO20" i="1"/>
  <c r="AS20" i="1" s="1"/>
  <c r="AM20" i="1"/>
  <c r="AM43" i="1" s="1"/>
  <c r="AG20" i="1"/>
  <c r="AG43" i="1" s="1"/>
  <c r="AE20" i="1"/>
  <c r="AI20" i="1" s="1"/>
  <c r="Y20" i="1"/>
  <c r="AC20" i="1" s="1"/>
  <c r="W20" i="1"/>
  <c r="W43" i="1" s="1"/>
  <c r="Q20" i="1"/>
  <c r="Q43" i="1" s="1"/>
  <c r="O20" i="1"/>
  <c r="S20" i="1" s="1"/>
  <c r="I20" i="1"/>
  <c r="M20" i="1" s="1"/>
  <c r="G20" i="1"/>
  <c r="G43" i="1" s="1"/>
  <c r="DA19" i="1"/>
  <c r="DE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CY18" i="1"/>
  <c r="DC18" i="1" s="1"/>
  <c r="CY17" i="1"/>
  <c r="DC17" i="1" s="1"/>
  <c r="DE15" i="1"/>
  <c r="DA15" i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DE11" i="1"/>
  <c r="DA11" i="1"/>
  <c r="CY11" i="1"/>
  <c r="BA11" i="1"/>
  <c r="AY11" i="1"/>
  <c r="AS11" i="1"/>
  <c r="AQ11" i="1"/>
  <c r="AK11" i="1"/>
  <c r="AI11" i="1"/>
  <c r="AC11" i="1"/>
  <c r="AA11" i="1"/>
  <c r="U11" i="1"/>
  <c r="S11" i="1"/>
  <c r="M11" i="1"/>
  <c r="K11" i="1"/>
  <c r="CQ10" i="1"/>
  <c r="CQ12" i="1" s="1"/>
  <c r="CQ13" i="1" s="1"/>
  <c r="CI10" i="1"/>
  <c r="CI12" i="1" s="1"/>
  <c r="CI13" i="1" s="1"/>
  <c r="CA10" i="1"/>
  <c r="CA12" i="1" s="1"/>
  <c r="CA13" i="1" s="1"/>
  <c r="BS10" i="1"/>
  <c r="BS12" i="1" s="1"/>
  <c r="BS13" i="1" s="1"/>
  <c r="BK10" i="1"/>
  <c r="BK12" i="1" s="1"/>
  <c r="BK13" i="1" s="1"/>
  <c r="BC10" i="1"/>
  <c r="BC12" i="1" s="1"/>
  <c r="BC13" i="1" s="1"/>
  <c r="AW10" i="1"/>
  <c r="BA10" i="1" s="1"/>
  <c r="AU10" i="1"/>
  <c r="AY10" i="1" s="1"/>
  <c r="AO10" i="1"/>
  <c r="AS10" i="1" s="1"/>
  <c r="AM10" i="1"/>
  <c r="AQ10" i="1" s="1"/>
  <c r="AG10" i="1"/>
  <c r="AK10" i="1" s="1"/>
  <c r="AE10" i="1"/>
  <c r="AI10" i="1" s="1"/>
  <c r="Y10" i="1"/>
  <c r="AC10" i="1" s="1"/>
  <c r="W10" i="1"/>
  <c r="AA10" i="1" s="1"/>
  <c r="Q10" i="1"/>
  <c r="U10" i="1" s="1"/>
  <c r="O10" i="1"/>
  <c r="S10" i="1" s="1"/>
  <c r="I10" i="1"/>
  <c r="M10" i="1" s="1"/>
  <c r="G10" i="1"/>
  <c r="K10" i="1" s="1"/>
  <c r="DA9" i="1"/>
  <c r="DC9" i="1" s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CY8" i="1"/>
  <c r="DC8" i="1" s="1"/>
  <c r="CY7" i="1"/>
  <c r="DC7" i="1" s="1"/>
  <c r="CY5" i="1"/>
  <c r="DC41" i="1" l="1"/>
  <c r="DE41" i="1"/>
  <c r="DE38" i="1"/>
  <c r="K41" i="1"/>
  <c r="M41" i="1"/>
  <c r="DC40" i="1"/>
  <c r="DC26" i="1"/>
  <c r="DE26" i="1"/>
  <c r="M26" i="1"/>
  <c r="DC25" i="1"/>
  <c r="CI44" i="1"/>
  <c r="CI45" i="1" s="1"/>
  <c r="U20" i="1"/>
  <c r="AK20" i="1"/>
  <c r="BA20" i="1"/>
  <c r="DA20" i="1"/>
  <c r="I43" i="1"/>
  <c r="Y43" i="1"/>
  <c r="AC43" i="1" s="1"/>
  <c r="AO43" i="1"/>
  <c r="AS43" i="1" s="1"/>
  <c r="K20" i="1"/>
  <c r="AA20" i="1"/>
  <c r="AQ20" i="1"/>
  <c r="O43" i="1"/>
  <c r="S43" i="1" s="1"/>
  <c r="AE43" i="1"/>
  <c r="AI43" i="1" s="1"/>
  <c r="AU43" i="1"/>
  <c r="AY43" i="1" s="1"/>
  <c r="CQ44" i="1"/>
  <c r="CQ45" i="1" s="1"/>
  <c r="BC44" i="1"/>
  <c r="BC45" i="1" s="1"/>
  <c r="BS44" i="1"/>
  <c r="BS45" i="1" s="1"/>
  <c r="BK44" i="1"/>
  <c r="BK45" i="1" s="1"/>
  <c r="CA44" i="1"/>
  <c r="CA45" i="1" s="1"/>
  <c r="CY20" i="1"/>
  <c r="O12" i="1"/>
  <c r="AE12" i="1"/>
  <c r="AU12" i="1"/>
  <c r="Q12" i="1"/>
  <c r="AG12" i="1"/>
  <c r="AW12" i="1"/>
  <c r="CY10" i="1"/>
  <c r="DE9" i="1"/>
  <c r="DA10" i="1"/>
  <c r="G12" i="1"/>
  <c r="W12" i="1"/>
  <c r="AM12" i="1"/>
  <c r="I12" i="1"/>
  <c r="Y12" i="1"/>
  <c r="AO12" i="1"/>
  <c r="U43" i="1" l="1"/>
  <c r="BA43" i="1"/>
  <c r="DA43" i="1"/>
  <c r="M43" i="1"/>
  <c r="K43" i="1"/>
  <c r="DE20" i="1"/>
  <c r="DC20" i="1"/>
  <c r="CY43" i="1"/>
  <c r="AQ43" i="1"/>
  <c r="AK43" i="1"/>
  <c r="AA43" i="1"/>
  <c r="BA12" i="1"/>
  <c r="AW13" i="1"/>
  <c r="AK12" i="1"/>
  <c r="AG13" i="1"/>
  <c r="U12" i="1"/>
  <c r="Q13" i="1"/>
  <c r="AC12" i="1"/>
  <c r="Y13" i="1"/>
  <c r="AA12" i="1"/>
  <c r="W13" i="1"/>
  <c r="AY12" i="1"/>
  <c r="AU13" i="1"/>
  <c r="AS12" i="1"/>
  <c r="AO13" i="1"/>
  <c r="M12" i="1"/>
  <c r="I13" i="1"/>
  <c r="DA12" i="1"/>
  <c r="K12" i="1"/>
  <c r="G13" i="1"/>
  <c r="CY12" i="1"/>
  <c r="AI12" i="1"/>
  <c r="AE13" i="1"/>
  <c r="AQ12" i="1"/>
  <c r="AM13" i="1"/>
  <c r="DE10" i="1"/>
  <c r="DC10" i="1"/>
  <c r="S12" i="1"/>
  <c r="O13" i="1"/>
  <c r="DE43" i="1" l="1"/>
  <c r="DC43" i="1"/>
  <c r="Y44" i="1"/>
  <c r="AC13" i="1"/>
  <c r="AQ13" i="1"/>
  <c r="AM44" i="1"/>
  <c r="AO44" i="1"/>
  <c r="AS13" i="1"/>
  <c r="AU44" i="1"/>
  <c r="AY13" i="1"/>
  <c r="AG44" i="1"/>
  <c r="AK13" i="1"/>
  <c r="I44" i="1"/>
  <c r="DA13" i="1"/>
  <c r="M13" i="1"/>
  <c r="AE44" i="1"/>
  <c r="AI13" i="1"/>
  <c r="U13" i="1"/>
  <c r="Q44" i="1"/>
  <c r="K13" i="1"/>
  <c r="G44" i="1"/>
  <c r="CY13" i="1"/>
  <c r="O44" i="1"/>
  <c r="S13" i="1"/>
  <c r="AA13" i="1"/>
  <c r="W44" i="1"/>
  <c r="AW44" i="1"/>
  <c r="BA13" i="1"/>
  <c r="DE12" i="1"/>
  <c r="DC12" i="1"/>
  <c r="O45" i="1" l="1"/>
  <c r="S44" i="1"/>
  <c r="AO45" i="1"/>
  <c r="AS44" i="1"/>
  <c r="AM45" i="1"/>
  <c r="AQ45" i="1" s="1"/>
  <c r="AQ44" i="1"/>
  <c r="W45" i="1"/>
  <c r="AA45" i="1" s="1"/>
  <c r="AA44" i="1"/>
  <c r="AI44" i="1"/>
  <c r="AE45" i="1"/>
  <c r="G45" i="1"/>
  <c r="CY44" i="1"/>
  <c r="K44" i="1"/>
  <c r="AY44" i="1"/>
  <c r="AU45" i="1"/>
  <c r="AY45" i="1" s="1"/>
  <c r="DE13" i="1"/>
  <c r="DC13" i="1"/>
  <c r="I45" i="1"/>
  <c r="DA44" i="1"/>
  <c r="M44" i="1"/>
  <c r="BA44" i="1"/>
  <c r="AW45" i="1"/>
  <c r="U44" i="1"/>
  <c r="Q45" i="1"/>
  <c r="U45" i="1" s="1"/>
  <c r="AG45" i="1"/>
  <c r="AK44" i="1"/>
  <c r="Y45" i="1"/>
  <c r="AC44" i="1"/>
  <c r="AK45" i="1" l="1"/>
  <c r="BA45" i="1"/>
  <c r="DC44" i="1"/>
  <c r="K45" i="1"/>
  <c r="CY45" i="1"/>
  <c r="AS45" i="1"/>
  <c r="AC45" i="1"/>
  <c r="DA45" i="1"/>
  <c r="M45" i="1"/>
  <c r="AI45" i="1"/>
  <c r="S45" i="1"/>
  <c r="DE45" i="1" l="1"/>
  <c r="DC45" i="1"/>
</calcChain>
</file>

<file path=xl/sharedStrings.xml><?xml version="1.0" encoding="utf-8"?>
<sst xmlns="http://schemas.openxmlformats.org/spreadsheetml/2006/main" count="96" uniqueCount="57">
  <si>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</si>
  <si>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</si>
  <si>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</si>
  <si>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</si>
  <si>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</si>
  <si>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</si>
  <si>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</si>
  <si>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</si>
  <si>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</si>
  <si>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</si>
  <si>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</si>
  <si>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</si>
  <si>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</si>
  <si>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</si>
  <si>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</si>
  <si>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</si>
  <si>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Ordinary Income/Expense</t>
  </si>
  <si>
    <t>Income</t>
  </si>
  <si>
    <t>Grants</t>
  </si>
  <si>
    <t>Interest Earned</t>
  </si>
  <si>
    <t>CD Interest</t>
  </si>
  <si>
    <t>Money Market</t>
  </si>
  <si>
    <t>Interest Earned - Other</t>
  </si>
  <si>
    <t>Lodging Tax Collections</t>
  </si>
  <si>
    <t>Total Income</t>
  </si>
  <si>
    <t>Gross Profit</t>
  </si>
  <si>
    <t>Expense</t>
  </si>
  <si>
    <t>Administration</t>
  </si>
  <si>
    <t>Advertising</t>
  </si>
  <si>
    <t>Miscellaneous{129}</t>
  </si>
  <si>
    <t>Newspaper Ads/Public Notices</t>
  </si>
  <si>
    <t>Advertising - Other</t>
  </si>
  <si>
    <t>Billboards</t>
  </si>
  <si>
    <t>Lamar Leases</t>
  </si>
  <si>
    <t>Lighting</t>
  </si>
  <si>
    <t>Local Billboards</t>
  </si>
  <si>
    <t>Billboards - Other</t>
  </si>
  <si>
    <t>Chamber of Commerce</t>
  </si>
  <si>
    <t>Buffalo</t>
  </si>
  <si>
    <t>Familiarization tours</t>
  </si>
  <si>
    <t>Kaycee - General</t>
  </si>
  <si>
    <t>Total Chamber of Commerce</t>
  </si>
  <si>
    <t>Community Grants</t>
  </si>
  <si>
    <t>Dues and Subscriptions</t>
  </si>
  <si>
    <t>Grant Expenditures</t>
  </si>
  <si>
    <t>Insurance</t>
  </si>
  <si>
    <t>JCTA Projects</t>
  </si>
  <si>
    <t>Office Supplies</t>
  </si>
  <si>
    <t>Postage</t>
  </si>
  <si>
    <t>Printing and Reproduction</t>
  </si>
  <si>
    <t>Office Supplies - Other</t>
  </si>
  <si>
    <t>Professional Serv. - Ad Design</t>
  </si>
  <si>
    <t>Total Expense</t>
  </si>
  <si>
    <t>Net Ordinary Income</t>
  </si>
  <si>
    <t>Net Income</t>
  </si>
  <si>
    <t>67%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</si>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</sst>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7" xfId="0" applyNumberFormat="1" applyFont="1" applyBorder="1"/>
    <xf numFmtId="165" fontId="1" fillId="0" borderId="7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2" fillId="0" borderId="1" xfId="0" applyNumberFormat="1" applyFont="1" applyBorder="1"/>
    <xf numFmtId="164" fontId="2" fillId="0" borderId="8" xfId="0" applyNumberFormat="1" applyFont="1" applyBorder="1"/>
    <xf numFmtId="165" fontId="2" fillId="2" borderId="0" xfId="0" applyNumberFormat="1" applyFont="1" applyFill="1"/>
    <xf numFmtId="165" fontId="2" fillId="2" borderId="6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502920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26" customWidth="1"/>
    <col min="2" max="2" width="4.109375" style="26" customWidth="1"/>
    <col min="3" max="3" width="54" style="26" customWidth="1"/>
    <col min="4" max="4" width="3.6640625" style="26" customWidth="1"/>
    <col min="5" max="5" width="90.33203125" style="26" customWidth="1"/>
    <col min="6" max="7" width="8.88671875" style="26"/>
    <col min="8" max="8" width="15.44140625" style="26" customWidth="1"/>
    <col min="9" max="9" width="5.109375" style="26" customWidth="1"/>
    <col min="10" max="11" width="8.88671875" style="26"/>
    <col min="12" max="12" width="3" style="26" customWidth="1"/>
    <col min="13" max="15" width="8.88671875" style="26"/>
    <col min="16" max="16" width="7" style="26" customWidth="1"/>
    <col min="17" max="256" width="8.88671875" style="26"/>
    <col min="257" max="257" width="3" style="26" customWidth="1"/>
    <col min="258" max="258" width="4.109375" style="26" customWidth="1"/>
    <col min="259" max="259" width="54" style="26" customWidth="1"/>
    <col min="260" max="260" width="3.6640625" style="26" customWidth="1"/>
    <col min="261" max="261" width="90.33203125" style="26" customWidth="1"/>
    <col min="262" max="263" width="8.88671875" style="26"/>
    <col min="264" max="264" width="15.44140625" style="26" customWidth="1"/>
    <col min="265" max="265" width="5.109375" style="26" customWidth="1"/>
    <col min="266" max="267" width="8.88671875" style="26"/>
    <col min="268" max="268" width="3" style="26" customWidth="1"/>
    <col min="269" max="271" width="8.88671875" style="26"/>
    <col min="272" max="272" width="7" style="26" customWidth="1"/>
    <col min="273" max="512" width="8.88671875" style="26"/>
    <col min="513" max="513" width="3" style="26" customWidth="1"/>
    <col min="514" max="514" width="4.109375" style="26" customWidth="1"/>
    <col min="515" max="515" width="54" style="26" customWidth="1"/>
    <col min="516" max="516" width="3.6640625" style="26" customWidth="1"/>
    <col min="517" max="517" width="90.33203125" style="26" customWidth="1"/>
    <col min="518" max="519" width="8.88671875" style="26"/>
    <col min="520" max="520" width="15.44140625" style="26" customWidth="1"/>
    <col min="521" max="521" width="5.109375" style="26" customWidth="1"/>
    <col min="522" max="523" width="8.88671875" style="26"/>
    <col min="524" max="524" width="3" style="26" customWidth="1"/>
    <col min="525" max="527" width="8.88671875" style="26"/>
    <col min="528" max="528" width="7" style="26" customWidth="1"/>
    <col min="529" max="768" width="8.88671875" style="26"/>
    <col min="769" max="769" width="3" style="26" customWidth="1"/>
    <col min="770" max="770" width="4.109375" style="26" customWidth="1"/>
    <col min="771" max="771" width="54" style="26" customWidth="1"/>
    <col min="772" max="772" width="3.6640625" style="26" customWidth="1"/>
    <col min="773" max="773" width="90.33203125" style="26" customWidth="1"/>
    <col min="774" max="775" width="8.88671875" style="26"/>
    <col min="776" max="776" width="15.44140625" style="26" customWidth="1"/>
    <col min="777" max="777" width="5.109375" style="26" customWidth="1"/>
    <col min="778" max="779" width="8.88671875" style="26"/>
    <col min="780" max="780" width="3" style="26" customWidth="1"/>
    <col min="781" max="783" width="8.88671875" style="26"/>
    <col min="784" max="784" width="7" style="26" customWidth="1"/>
    <col min="785" max="1024" width="8.88671875" style="26"/>
    <col min="1025" max="1025" width="3" style="26" customWidth="1"/>
    <col min="1026" max="1026" width="4.109375" style="26" customWidth="1"/>
    <col min="1027" max="1027" width="54" style="26" customWidth="1"/>
    <col min="1028" max="1028" width="3.6640625" style="26" customWidth="1"/>
    <col min="1029" max="1029" width="90.33203125" style="26" customWidth="1"/>
    <col min="1030" max="1031" width="8.88671875" style="26"/>
    <col min="1032" max="1032" width="15.44140625" style="26" customWidth="1"/>
    <col min="1033" max="1033" width="5.109375" style="26" customWidth="1"/>
    <col min="1034" max="1035" width="8.88671875" style="26"/>
    <col min="1036" max="1036" width="3" style="26" customWidth="1"/>
    <col min="1037" max="1039" width="8.88671875" style="26"/>
    <col min="1040" max="1040" width="7" style="26" customWidth="1"/>
    <col min="1041" max="1280" width="8.88671875" style="26"/>
    <col min="1281" max="1281" width="3" style="26" customWidth="1"/>
    <col min="1282" max="1282" width="4.109375" style="26" customWidth="1"/>
    <col min="1283" max="1283" width="54" style="26" customWidth="1"/>
    <col min="1284" max="1284" width="3.6640625" style="26" customWidth="1"/>
    <col min="1285" max="1285" width="90.33203125" style="26" customWidth="1"/>
    <col min="1286" max="1287" width="8.88671875" style="26"/>
    <col min="1288" max="1288" width="15.44140625" style="26" customWidth="1"/>
    <col min="1289" max="1289" width="5.109375" style="26" customWidth="1"/>
    <col min="1290" max="1291" width="8.88671875" style="26"/>
    <col min="1292" max="1292" width="3" style="26" customWidth="1"/>
    <col min="1293" max="1295" width="8.88671875" style="26"/>
    <col min="1296" max="1296" width="7" style="26" customWidth="1"/>
    <col min="1297" max="1536" width="8.88671875" style="26"/>
    <col min="1537" max="1537" width="3" style="26" customWidth="1"/>
    <col min="1538" max="1538" width="4.109375" style="26" customWidth="1"/>
    <col min="1539" max="1539" width="54" style="26" customWidth="1"/>
    <col min="1540" max="1540" width="3.6640625" style="26" customWidth="1"/>
    <col min="1541" max="1541" width="90.33203125" style="26" customWidth="1"/>
    <col min="1542" max="1543" width="8.88671875" style="26"/>
    <col min="1544" max="1544" width="15.44140625" style="26" customWidth="1"/>
    <col min="1545" max="1545" width="5.109375" style="26" customWidth="1"/>
    <col min="1546" max="1547" width="8.88671875" style="26"/>
    <col min="1548" max="1548" width="3" style="26" customWidth="1"/>
    <col min="1549" max="1551" width="8.88671875" style="26"/>
    <col min="1552" max="1552" width="7" style="26" customWidth="1"/>
    <col min="1553" max="1792" width="8.88671875" style="26"/>
    <col min="1793" max="1793" width="3" style="26" customWidth="1"/>
    <col min="1794" max="1794" width="4.109375" style="26" customWidth="1"/>
    <col min="1795" max="1795" width="54" style="26" customWidth="1"/>
    <col min="1796" max="1796" width="3.6640625" style="26" customWidth="1"/>
    <col min="1797" max="1797" width="90.33203125" style="26" customWidth="1"/>
    <col min="1798" max="1799" width="8.88671875" style="26"/>
    <col min="1800" max="1800" width="15.44140625" style="26" customWidth="1"/>
    <col min="1801" max="1801" width="5.109375" style="26" customWidth="1"/>
    <col min="1802" max="1803" width="8.88671875" style="26"/>
    <col min="1804" max="1804" width="3" style="26" customWidth="1"/>
    <col min="1805" max="1807" width="8.88671875" style="26"/>
    <col min="1808" max="1808" width="7" style="26" customWidth="1"/>
    <col min="1809" max="2048" width="8.88671875" style="26"/>
    <col min="2049" max="2049" width="3" style="26" customWidth="1"/>
    <col min="2050" max="2050" width="4.109375" style="26" customWidth="1"/>
    <col min="2051" max="2051" width="54" style="26" customWidth="1"/>
    <col min="2052" max="2052" width="3.6640625" style="26" customWidth="1"/>
    <col min="2053" max="2053" width="90.33203125" style="26" customWidth="1"/>
    <col min="2054" max="2055" width="8.88671875" style="26"/>
    <col min="2056" max="2056" width="15.44140625" style="26" customWidth="1"/>
    <col min="2057" max="2057" width="5.109375" style="26" customWidth="1"/>
    <col min="2058" max="2059" width="8.88671875" style="26"/>
    <col min="2060" max="2060" width="3" style="26" customWidth="1"/>
    <col min="2061" max="2063" width="8.88671875" style="26"/>
    <col min="2064" max="2064" width="7" style="26" customWidth="1"/>
    <col min="2065" max="2304" width="8.88671875" style="26"/>
    <col min="2305" max="2305" width="3" style="26" customWidth="1"/>
    <col min="2306" max="2306" width="4.109375" style="26" customWidth="1"/>
    <col min="2307" max="2307" width="54" style="26" customWidth="1"/>
    <col min="2308" max="2308" width="3.6640625" style="26" customWidth="1"/>
    <col min="2309" max="2309" width="90.33203125" style="26" customWidth="1"/>
    <col min="2310" max="2311" width="8.88671875" style="26"/>
    <col min="2312" max="2312" width="15.44140625" style="26" customWidth="1"/>
    <col min="2313" max="2313" width="5.109375" style="26" customWidth="1"/>
    <col min="2314" max="2315" width="8.88671875" style="26"/>
    <col min="2316" max="2316" width="3" style="26" customWidth="1"/>
    <col min="2317" max="2319" width="8.88671875" style="26"/>
    <col min="2320" max="2320" width="7" style="26" customWidth="1"/>
    <col min="2321" max="2560" width="8.88671875" style="26"/>
    <col min="2561" max="2561" width="3" style="26" customWidth="1"/>
    <col min="2562" max="2562" width="4.109375" style="26" customWidth="1"/>
    <col min="2563" max="2563" width="54" style="26" customWidth="1"/>
    <col min="2564" max="2564" width="3.6640625" style="26" customWidth="1"/>
    <col min="2565" max="2565" width="90.33203125" style="26" customWidth="1"/>
    <col min="2566" max="2567" width="8.88671875" style="26"/>
    <col min="2568" max="2568" width="15.44140625" style="26" customWidth="1"/>
    <col min="2569" max="2569" width="5.109375" style="26" customWidth="1"/>
    <col min="2570" max="2571" width="8.88671875" style="26"/>
    <col min="2572" max="2572" width="3" style="26" customWidth="1"/>
    <col min="2573" max="2575" width="8.88671875" style="26"/>
    <col min="2576" max="2576" width="7" style="26" customWidth="1"/>
    <col min="2577" max="2816" width="8.88671875" style="26"/>
    <col min="2817" max="2817" width="3" style="26" customWidth="1"/>
    <col min="2818" max="2818" width="4.109375" style="26" customWidth="1"/>
    <col min="2819" max="2819" width="54" style="26" customWidth="1"/>
    <col min="2820" max="2820" width="3.6640625" style="26" customWidth="1"/>
    <col min="2821" max="2821" width="90.33203125" style="26" customWidth="1"/>
    <col min="2822" max="2823" width="8.88671875" style="26"/>
    <col min="2824" max="2824" width="15.44140625" style="26" customWidth="1"/>
    <col min="2825" max="2825" width="5.109375" style="26" customWidth="1"/>
    <col min="2826" max="2827" width="8.88671875" style="26"/>
    <col min="2828" max="2828" width="3" style="26" customWidth="1"/>
    <col min="2829" max="2831" width="8.88671875" style="26"/>
    <col min="2832" max="2832" width="7" style="26" customWidth="1"/>
    <col min="2833" max="3072" width="8.88671875" style="26"/>
    <col min="3073" max="3073" width="3" style="26" customWidth="1"/>
    <col min="3074" max="3074" width="4.109375" style="26" customWidth="1"/>
    <col min="3075" max="3075" width="54" style="26" customWidth="1"/>
    <col min="3076" max="3076" width="3.6640625" style="26" customWidth="1"/>
    <col min="3077" max="3077" width="90.33203125" style="26" customWidth="1"/>
    <col min="3078" max="3079" width="8.88671875" style="26"/>
    <col min="3080" max="3080" width="15.44140625" style="26" customWidth="1"/>
    <col min="3081" max="3081" width="5.109375" style="26" customWidth="1"/>
    <col min="3082" max="3083" width="8.88671875" style="26"/>
    <col min="3084" max="3084" width="3" style="26" customWidth="1"/>
    <col min="3085" max="3087" width="8.88671875" style="26"/>
    <col min="3088" max="3088" width="7" style="26" customWidth="1"/>
    <col min="3089" max="3328" width="8.88671875" style="26"/>
    <col min="3329" max="3329" width="3" style="26" customWidth="1"/>
    <col min="3330" max="3330" width="4.109375" style="26" customWidth="1"/>
    <col min="3331" max="3331" width="54" style="26" customWidth="1"/>
    <col min="3332" max="3332" width="3.6640625" style="26" customWidth="1"/>
    <col min="3333" max="3333" width="90.33203125" style="26" customWidth="1"/>
    <col min="3334" max="3335" width="8.88671875" style="26"/>
    <col min="3336" max="3336" width="15.44140625" style="26" customWidth="1"/>
    <col min="3337" max="3337" width="5.109375" style="26" customWidth="1"/>
    <col min="3338" max="3339" width="8.88671875" style="26"/>
    <col min="3340" max="3340" width="3" style="26" customWidth="1"/>
    <col min="3341" max="3343" width="8.88671875" style="26"/>
    <col min="3344" max="3344" width="7" style="26" customWidth="1"/>
    <col min="3345" max="3584" width="8.88671875" style="26"/>
    <col min="3585" max="3585" width="3" style="26" customWidth="1"/>
    <col min="3586" max="3586" width="4.109375" style="26" customWidth="1"/>
    <col min="3587" max="3587" width="54" style="26" customWidth="1"/>
    <col min="3588" max="3588" width="3.6640625" style="26" customWidth="1"/>
    <col min="3589" max="3589" width="90.33203125" style="26" customWidth="1"/>
    <col min="3590" max="3591" width="8.88671875" style="26"/>
    <col min="3592" max="3592" width="15.44140625" style="26" customWidth="1"/>
    <col min="3593" max="3593" width="5.109375" style="26" customWidth="1"/>
    <col min="3594" max="3595" width="8.88671875" style="26"/>
    <col min="3596" max="3596" width="3" style="26" customWidth="1"/>
    <col min="3597" max="3599" width="8.88671875" style="26"/>
    <col min="3600" max="3600" width="7" style="26" customWidth="1"/>
    <col min="3601" max="3840" width="8.88671875" style="26"/>
    <col min="3841" max="3841" width="3" style="26" customWidth="1"/>
    <col min="3842" max="3842" width="4.109375" style="26" customWidth="1"/>
    <col min="3843" max="3843" width="54" style="26" customWidth="1"/>
    <col min="3844" max="3844" width="3.6640625" style="26" customWidth="1"/>
    <col min="3845" max="3845" width="90.33203125" style="26" customWidth="1"/>
    <col min="3846" max="3847" width="8.88671875" style="26"/>
    <col min="3848" max="3848" width="15.44140625" style="26" customWidth="1"/>
    <col min="3849" max="3849" width="5.109375" style="26" customWidth="1"/>
    <col min="3850" max="3851" width="8.88671875" style="26"/>
    <col min="3852" max="3852" width="3" style="26" customWidth="1"/>
    <col min="3853" max="3855" width="8.88671875" style="26"/>
    <col min="3856" max="3856" width="7" style="26" customWidth="1"/>
    <col min="3857" max="4096" width="8.88671875" style="26"/>
    <col min="4097" max="4097" width="3" style="26" customWidth="1"/>
    <col min="4098" max="4098" width="4.109375" style="26" customWidth="1"/>
    <col min="4099" max="4099" width="54" style="26" customWidth="1"/>
    <col min="4100" max="4100" width="3.6640625" style="26" customWidth="1"/>
    <col min="4101" max="4101" width="90.33203125" style="26" customWidth="1"/>
    <col min="4102" max="4103" width="8.88671875" style="26"/>
    <col min="4104" max="4104" width="15.44140625" style="26" customWidth="1"/>
    <col min="4105" max="4105" width="5.109375" style="26" customWidth="1"/>
    <col min="4106" max="4107" width="8.88671875" style="26"/>
    <col min="4108" max="4108" width="3" style="26" customWidth="1"/>
    <col min="4109" max="4111" width="8.88671875" style="26"/>
    <col min="4112" max="4112" width="7" style="26" customWidth="1"/>
    <col min="4113" max="4352" width="8.88671875" style="26"/>
    <col min="4353" max="4353" width="3" style="26" customWidth="1"/>
    <col min="4354" max="4354" width="4.109375" style="26" customWidth="1"/>
    <col min="4355" max="4355" width="54" style="26" customWidth="1"/>
    <col min="4356" max="4356" width="3.6640625" style="26" customWidth="1"/>
    <col min="4357" max="4357" width="90.33203125" style="26" customWidth="1"/>
    <col min="4358" max="4359" width="8.88671875" style="26"/>
    <col min="4360" max="4360" width="15.44140625" style="26" customWidth="1"/>
    <col min="4361" max="4361" width="5.109375" style="26" customWidth="1"/>
    <col min="4362" max="4363" width="8.88671875" style="26"/>
    <col min="4364" max="4364" width="3" style="26" customWidth="1"/>
    <col min="4365" max="4367" width="8.88671875" style="26"/>
    <col min="4368" max="4368" width="7" style="26" customWidth="1"/>
    <col min="4369" max="4608" width="8.88671875" style="26"/>
    <col min="4609" max="4609" width="3" style="26" customWidth="1"/>
    <col min="4610" max="4610" width="4.109375" style="26" customWidth="1"/>
    <col min="4611" max="4611" width="54" style="26" customWidth="1"/>
    <col min="4612" max="4612" width="3.6640625" style="26" customWidth="1"/>
    <col min="4613" max="4613" width="90.33203125" style="26" customWidth="1"/>
    <col min="4614" max="4615" width="8.88671875" style="26"/>
    <col min="4616" max="4616" width="15.44140625" style="26" customWidth="1"/>
    <col min="4617" max="4617" width="5.109375" style="26" customWidth="1"/>
    <col min="4618" max="4619" width="8.88671875" style="26"/>
    <col min="4620" max="4620" width="3" style="26" customWidth="1"/>
    <col min="4621" max="4623" width="8.88671875" style="26"/>
    <col min="4624" max="4624" width="7" style="26" customWidth="1"/>
    <col min="4625" max="4864" width="8.88671875" style="26"/>
    <col min="4865" max="4865" width="3" style="26" customWidth="1"/>
    <col min="4866" max="4866" width="4.109375" style="26" customWidth="1"/>
    <col min="4867" max="4867" width="54" style="26" customWidth="1"/>
    <col min="4868" max="4868" width="3.6640625" style="26" customWidth="1"/>
    <col min="4869" max="4869" width="90.33203125" style="26" customWidth="1"/>
    <col min="4870" max="4871" width="8.88671875" style="26"/>
    <col min="4872" max="4872" width="15.44140625" style="26" customWidth="1"/>
    <col min="4873" max="4873" width="5.109375" style="26" customWidth="1"/>
    <col min="4874" max="4875" width="8.88671875" style="26"/>
    <col min="4876" max="4876" width="3" style="26" customWidth="1"/>
    <col min="4877" max="4879" width="8.88671875" style="26"/>
    <col min="4880" max="4880" width="7" style="26" customWidth="1"/>
    <col min="4881" max="5120" width="8.88671875" style="26"/>
    <col min="5121" max="5121" width="3" style="26" customWidth="1"/>
    <col min="5122" max="5122" width="4.109375" style="26" customWidth="1"/>
    <col min="5123" max="5123" width="54" style="26" customWidth="1"/>
    <col min="5124" max="5124" width="3.6640625" style="26" customWidth="1"/>
    <col min="5125" max="5125" width="90.33203125" style="26" customWidth="1"/>
    <col min="5126" max="5127" width="8.88671875" style="26"/>
    <col min="5128" max="5128" width="15.44140625" style="26" customWidth="1"/>
    <col min="5129" max="5129" width="5.109375" style="26" customWidth="1"/>
    <col min="5130" max="5131" width="8.88671875" style="26"/>
    <col min="5132" max="5132" width="3" style="26" customWidth="1"/>
    <col min="5133" max="5135" width="8.88671875" style="26"/>
    <col min="5136" max="5136" width="7" style="26" customWidth="1"/>
    <col min="5137" max="5376" width="8.88671875" style="26"/>
    <col min="5377" max="5377" width="3" style="26" customWidth="1"/>
    <col min="5378" max="5378" width="4.109375" style="26" customWidth="1"/>
    <col min="5379" max="5379" width="54" style="26" customWidth="1"/>
    <col min="5380" max="5380" width="3.6640625" style="26" customWidth="1"/>
    <col min="5381" max="5381" width="90.33203125" style="26" customWidth="1"/>
    <col min="5382" max="5383" width="8.88671875" style="26"/>
    <col min="5384" max="5384" width="15.44140625" style="26" customWidth="1"/>
    <col min="5385" max="5385" width="5.109375" style="26" customWidth="1"/>
    <col min="5386" max="5387" width="8.88671875" style="26"/>
    <col min="5388" max="5388" width="3" style="26" customWidth="1"/>
    <col min="5389" max="5391" width="8.88671875" style="26"/>
    <col min="5392" max="5392" width="7" style="26" customWidth="1"/>
    <col min="5393" max="5632" width="8.88671875" style="26"/>
    <col min="5633" max="5633" width="3" style="26" customWidth="1"/>
    <col min="5634" max="5634" width="4.109375" style="26" customWidth="1"/>
    <col min="5635" max="5635" width="54" style="26" customWidth="1"/>
    <col min="5636" max="5636" width="3.6640625" style="26" customWidth="1"/>
    <col min="5637" max="5637" width="90.33203125" style="26" customWidth="1"/>
    <col min="5638" max="5639" width="8.88671875" style="26"/>
    <col min="5640" max="5640" width="15.44140625" style="26" customWidth="1"/>
    <col min="5641" max="5641" width="5.109375" style="26" customWidth="1"/>
    <col min="5642" max="5643" width="8.88671875" style="26"/>
    <col min="5644" max="5644" width="3" style="26" customWidth="1"/>
    <col min="5645" max="5647" width="8.88671875" style="26"/>
    <col min="5648" max="5648" width="7" style="26" customWidth="1"/>
    <col min="5649" max="5888" width="8.88671875" style="26"/>
    <col min="5889" max="5889" width="3" style="26" customWidth="1"/>
    <col min="5890" max="5890" width="4.109375" style="26" customWidth="1"/>
    <col min="5891" max="5891" width="54" style="26" customWidth="1"/>
    <col min="5892" max="5892" width="3.6640625" style="26" customWidth="1"/>
    <col min="5893" max="5893" width="90.33203125" style="26" customWidth="1"/>
    <col min="5894" max="5895" width="8.88671875" style="26"/>
    <col min="5896" max="5896" width="15.44140625" style="26" customWidth="1"/>
    <col min="5897" max="5897" width="5.109375" style="26" customWidth="1"/>
    <col min="5898" max="5899" width="8.88671875" style="26"/>
    <col min="5900" max="5900" width="3" style="26" customWidth="1"/>
    <col min="5901" max="5903" width="8.88671875" style="26"/>
    <col min="5904" max="5904" width="7" style="26" customWidth="1"/>
    <col min="5905" max="6144" width="8.88671875" style="26"/>
    <col min="6145" max="6145" width="3" style="26" customWidth="1"/>
    <col min="6146" max="6146" width="4.109375" style="26" customWidth="1"/>
    <col min="6147" max="6147" width="54" style="26" customWidth="1"/>
    <col min="6148" max="6148" width="3.6640625" style="26" customWidth="1"/>
    <col min="6149" max="6149" width="90.33203125" style="26" customWidth="1"/>
    <col min="6150" max="6151" width="8.88671875" style="26"/>
    <col min="6152" max="6152" width="15.44140625" style="26" customWidth="1"/>
    <col min="6153" max="6153" width="5.109375" style="26" customWidth="1"/>
    <col min="6154" max="6155" width="8.88671875" style="26"/>
    <col min="6156" max="6156" width="3" style="26" customWidth="1"/>
    <col min="6157" max="6159" width="8.88671875" style="26"/>
    <col min="6160" max="6160" width="7" style="26" customWidth="1"/>
    <col min="6161" max="6400" width="8.88671875" style="26"/>
    <col min="6401" max="6401" width="3" style="26" customWidth="1"/>
    <col min="6402" max="6402" width="4.109375" style="26" customWidth="1"/>
    <col min="6403" max="6403" width="54" style="26" customWidth="1"/>
    <col min="6404" max="6404" width="3.6640625" style="26" customWidth="1"/>
    <col min="6405" max="6405" width="90.33203125" style="26" customWidth="1"/>
    <col min="6406" max="6407" width="8.88671875" style="26"/>
    <col min="6408" max="6408" width="15.44140625" style="26" customWidth="1"/>
    <col min="6409" max="6409" width="5.109375" style="26" customWidth="1"/>
    <col min="6410" max="6411" width="8.88671875" style="26"/>
    <col min="6412" max="6412" width="3" style="26" customWidth="1"/>
    <col min="6413" max="6415" width="8.88671875" style="26"/>
    <col min="6416" max="6416" width="7" style="26" customWidth="1"/>
    <col min="6417" max="6656" width="8.88671875" style="26"/>
    <col min="6657" max="6657" width="3" style="26" customWidth="1"/>
    <col min="6658" max="6658" width="4.109375" style="26" customWidth="1"/>
    <col min="6659" max="6659" width="54" style="26" customWidth="1"/>
    <col min="6660" max="6660" width="3.6640625" style="26" customWidth="1"/>
    <col min="6661" max="6661" width="90.33203125" style="26" customWidth="1"/>
    <col min="6662" max="6663" width="8.88671875" style="26"/>
    <col min="6664" max="6664" width="15.44140625" style="26" customWidth="1"/>
    <col min="6665" max="6665" width="5.109375" style="26" customWidth="1"/>
    <col min="6666" max="6667" width="8.88671875" style="26"/>
    <col min="6668" max="6668" width="3" style="26" customWidth="1"/>
    <col min="6669" max="6671" width="8.88671875" style="26"/>
    <col min="6672" max="6672" width="7" style="26" customWidth="1"/>
    <col min="6673" max="6912" width="8.88671875" style="26"/>
    <col min="6913" max="6913" width="3" style="26" customWidth="1"/>
    <col min="6914" max="6914" width="4.109375" style="26" customWidth="1"/>
    <col min="6915" max="6915" width="54" style="26" customWidth="1"/>
    <col min="6916" max="6916" width="3.6640625" style="26" customWidth="1"/>
    <col min="6917" max="6917" width="90.33203125" style="26" customWidth="1"/>
    <col min="6918" max="6919" width="8.88671875" style="26"/>
    <col min="6920" max="6920" width="15.44140625" style="26" customWidth="1"/>
    <col min="6921" max="6921" width="5.109375" style="26" customWidth="1"/>
    <col min="6922" max="6923" width="8.88671875" style="26"/>
    <col min="6924" max="6924" width="3" style="26" customWidth="1"/>
    <col min="6925" max="6927" width="8.88671875" style="26"/>
    <col min="6928" max="6928" width="7" style="26" customWidth="1"/>
    <col min="6929" max="7168" width="8.88671875" style="26"/>
    <col min="7169" max="7169" width="3" style="26" customWidth="1"/>
    <col min="7170" max="7170" width="4.109375" style="26" customWidth="1"/>
    <col min="7171" max="7171" width="54" style="26" customWidth="1"/>
    <col min="7172" max="7172" width="3.6640625" style="26" customWidth="1"/>
    <col min="7173" max="7173" width="90.33203125" style="26" customWidth="1"/>
    <col min="7174" max="7175" width="8.88671875" style="26"/>
    <col min="7176" max="7176" width="15.44140625" style="26" customWidth="1"/>
    <col min="7177" max="7177" width="5.109375" style="26" customWidth="1"/>
    <col min="7178" max="7179" width="8.88671875" style="26"/>
    <col min="7180" max="7180" width="3" style="26" customWidth="1"/>
    <col min="7181" max="7183" width="8.88671875" style="26"/>
    <col min="7184" max="7184" width="7" style="26" customWidth="1"/>
    <col min="7185" max="7424" width="8.88671875" style="26"/>
    <col min="7425" max="7425" width="3" style="26" customWidth="1"/>
    <col min="7426" max="7426" width="4.109375" style="26" customWidth="1"/>
    <col min="7427" max="7427" width="54" style="26" customWidth="1"/>
    <col min="7428" max="7428" width="3.6640625" style="26" customWidth="1"/>
    <col min="7429" max="7429" width="90.33203125" style="26" customWidth="1"/>
    <col min="7430" max="7431" width="8.88671875" style="26"/>
    <col min="7432" max="7432" width="15.44140625" style="26" customWidth="1"/>
    <col min="7433" max="7433" width="5.109375" style="26" customWidth="1"/>
    <col min="7434" max="7435" width="8.88671875" style="26"/>
    <col min="7436" max="7436" width="3" style="26" customWidth="1"/>
    <col min="7437" max="7439" width="8.88671875" style="26"/>
    <col min="7440" max="7440" width="7" style="26" customWidth="1"/>
    <col min="7441" max="7680" width="8.88671875" style="26"/>
    <col min="7681" max="7681" width="3" style="26" customWidth="1"/>
    <col min="7682" max="7682" width="4.109375" style="26" customWidth="1"/>
    <col min="7683" max="7683" width="54" style="26" customWidth="1"/>
    <col min="7684" max="7684" width="3.6640625" style="26" customWidth="1"/>
    <col min="7685" max="7685" width="90.33203125" style="26" customWidth="1"/>
    <col min="7686" max="7687" width="8.88671875" style="26"/>
    <col min="7688" max="7688" width="15.44140625" style="26" customWidth="1"/>
    <col min="7689" max="7689" width="5.109375" style="26" customWidth="1"/>
    <col min="7690" max="7691" width="8.88671875" style="26"/>
    <col min="7692" max="7692" width="3" style="26" customWidth="1"/>
    <col min="7693" max="7695" width="8.88671875" style="26"/>
    <col min="7696" max="7696" width="7" style="26" customWidth="1"/>
    <col min="7697" max="7936" width="8.88671875" style="26"/>
    <col min="7937" max="7937" width="3" style="26" customWidth="1"/>
    <col min="7938" max="7938" width="4.109375" style="26" customWidth="1"/>
    <col min="7939" max="7939" width="54" style="26" customWidth="1"/>
    <col min="7940" max="7940" width="3.6640625" style="26" customWidth="1"/>
    <col min="7941" max="7941" width="90.33203125" style="26" customWidth="1"/>
    <col min="7942" max="7943" width="8.88671875" style="26"/>
    <col min="7944" max="7944" width="15.44140625" style="26" customWidth="1"/>
    <col min="7945" max="7945" width="5.109375" style="26" customWidth="1"/>
    <col min="7946" max="7947" width="8.88671875" style="26"/>
    <col min="7948" max="7948" width="3" style="26" customWidth="1"/>
    <col min="7949" max="7951" width="8.88671875" style="26"/>
    <col min="7952" max="7952" width="7" style="26" customWidth="1"/>
    <col min="7953" max="8192" width="8.88671875" style="26"/>
    <col min="8193" max="8193" width="3" style="26" customWidth="1"/>
    <col min="8194" max="8194" width="4.109375" style="26" customWidth="1"/>
    <col min="8195" max="8195" width="54" style="26" customWidth="1"/>
    <col min="8196" max="8196" width="3.6640625" style="26" customWidth="1"/>
    <col min="8197" max="8197" width="90.33203125" style="26" customWidth="1"/>
    <col min="8198" max="8199" width="8.88671875" style="26"/>
    <col min="8200" max="8200" width="15.44140625" style="26" customWidth="1"/>
    <col min="8201" max="8201" width="5.109375" style="26" customWidth="1"/>
    <col min="8202" max="8203" width="8.88671875" style="26"/>
    <col min="8204" max="8204" width="3" style="26" customWidth="1"/>
    <col min="8205" max="8207" width="8.88671875" style="26"/>
    <col min="8208" max="8208" width="7" style="26" customWidth="1"/>
    <col min="8209" max="8448" width="8.88671875" style="26"/>
    <col min="8449" max="8449" width="3" style="26" customWidth="1"/>
    <col min="8450" max="8450" width="4.109375" style="26" customWidth="1"/>
    <col min="8451" max="8451" width="54" style="26" customWidth="1"/>
    <col min="8452" max="8452" width="3.6640625" style="26" customWidth="1"/>
    <col min="8453" max="8453" width="90.33203125" style="26" customWidth="1"/>
    <col min="8454" max="8455" width="8.88671875" style="26"/>
    <col min="8456" max="8456" width="15.44140625" style="26" customWidth="1"/>
    <col min="8457" max="8457" width="5.109375" style="26" customWidth="1"/>
    <col min="8458" max="8459" width="8.88671875" style="26"/>
    <col min="8460" max="8460" width="3" style="26" customWidth="1"/>
    <col min="8461" max="8463" width="8.88671875" style="26"/>
    <col min="8464" max="8464" width="7" style="26" customWidth="1"/>
    <col min="8465" max="8704" width="8.88671875" style="26"/>
    <col min="8705" max="8705" width="3" style="26" customWidth="1"/>
    <col min="8706" max="8706" width="4.109375" style="26" customWidth="1"/>
    <col min="8707" max="8707" width="54" style="26" customWidth="1"/>
    <col min="8708" max="8708" width="3.6640625" style="26" customWidth="1"/>
    <col min="8709" max="8709" width="90.33203125" style="26" customWidth="1"/>
    <col min="8710" max="8711" width="8.88671875" style="26"/>
    <col min="8712" max="8712" width="15.44140625" style="26" customWidth="1"/>
    <col min="8713" max="8713" width="5.109375" style="26" customWidth="1"/>
    <col min="8714" max="8715" width="8.88671875" style="26"/>
    <col min="8716" max="8716" width="3" style="26" customWidth="1"/>
    <col min="8717" max="8719" width="8.88671875" style="26"/>
    <col min="8720" max="8720" width="7" style="26" customWidth="1"/>
    <col min="8721" max="8960" width="8.88671875" style="26"/>
    <col min="8961" max="8961" width="3" style="26" customWidth="1"/>
    <col min="8962" max="8962" width="4.109375" style="26" customWidth="1"/>
    <col min="8963" max="8963" width="54" style="26" customWidth="1"/>
    <col min="8964" max="8964" width="3.6640625" style="26" customWidth="1"/>
    <col min="8965" max="8965" width="90.33203125" style="26" customWidth="1"/>
    <col min="8966" max="8967" width="8.88671875" style="26"/>
    <col min="8968" max="8968" width="15.44140625" style="26" customWidth="1"/>
    <col min="8969" max="8969" width="5.109375" style="26" customWidth="1"/>
    <col min="8970" max="8971" width="8.88671875" style="26"/>
    <col min="8972" max="8972" width="3" style="26" customWidth="1"/>
    <col min="8973" max="8975" width="8.88671875" style="26"/>
    <col min="8976" max="8976" width="7" style="26" customWidth="1"/>
    <col min="8977" max="9216" width="8.88671875" style="26"/>
    <col min="9217" max="9217" width="3" style="26" customWidth="1"/>
    <col min="9218" max="9218" width="4.109375" style="26" customWidth="1"/>
    <col min="9219" max="9219" width="54" style="26" customWidth="1"/>
    <col min="9220" max="9220" width="3.6640625" style="26" customWidth="1"/>
    <col min="9221" max="9221" width="90.33203125" style="26" customWidth="1"/>
    <col min="9222" max="9223" width="8.88671875" style="26"/>
    <col min="9224" max="9224" width="15.44140625" style="26" customWidth="1"/>
    <col min="9225" max="9225" width="5.109375" style="26" customWidth="1"/>
    <col min="9226" max="9227" width="8.88671875" style="26"/>
    <col min="9228" max="9228" width="3" style="26" customWidth="1"/>
    <col min="9229" max="9231" width="8.88671875" style="26"/>
    <col min="9232" max="9232" width="7" style="26" customWidth="1"/>
    <col min="9233" max="9472" width="8.88671875" style="26"/>
    <col min="9473" max="9473" width="3" style="26" customWidth="1"/>
    <col min="9474" max="9474" width="4.109375" style="26" customWidth="1"/>
    <col min="9475" max="9475" width="54" style="26" customWidth="1"/>
    <col min="9476" max="9476" width="3.6640625" style="26" customWidth="1"/>
    <col min="9477" max="9477" width="90.33203125" style="26" customWidth="1"/>
    <col min="9478" max="9479" width="8.88671875" style="26"/>
    <col min="9480" max="9480" width="15.44140625" style="26" customWidth="1"/>
    <col min="9481" max="9481" width="5.109375" style="26" customWidth="1"/>
    <col min="9482" max="9483" width="8.88671875" style="26"/>
    <col min="9484" max="9484" width="3" style="26" customWidth="1"/>
    <col min="9485" max="9487" width="8.88671875" style="26"/>
    <col min="9488" max="9488" width="7" style="26" customWidth="1"/>
    <col min="9489" max="9728" width="8.88671875" style="26"/>
    <col min="9729" max="9729" width="3" style="26" customWidth="1"/>
    <col min="9730" max="9730" width="4.109375" style="26" customWidth="1"/>
    <col min="9731" max="9731" width="54" style="26" customWidth="1"/>
    <col min="9732" max="9732" width="3.6640625" style="26" customWidth="1"/>
    <col min="9733" max="9733" width="90.33203125" style="26" customWidth="1"/>
    <col min="9734" max="9735" width="8.88671875" style="26"/>
    <col min="9736" max="9736" width="15.44140625" style="26" customWidth="1"/>
    <col min="9737" max="9737" width="5.109375" style="26" customWidth="1"/>
    <col min="9738" max="9739" width="8.88671875" style="26"/>
    <col min="9740" max="9740" width="3" style="26" customWidth="1"/>
    <col min="9741" max="9743" width="8.88671875" style="26"/>
    <col min="9744" max="9744" width="7" style="26" customWidth="1"/>
    <col min="9745" max="9984" width="8.88671875" style="26"/>
    <col min="9985" max="9985" width="3" style="26" customWidth="1"/>
    <col min="9986" max="9986" width="4.109375" style="26" customWidth="1"/>
    <col min="9987" max="9987" width="54" style="26" customWidth="1"/>
    <col min="9988" max="9988" width="3.6640625" style="26" customWidth="1"/>
    <col min="9989" max="9989" width="90.33203125" style="26" customWidth="1"/>
    <col min="9990" max="9991" width="8.88671875" style="26"/>
    <col min="9992" max="9992" width="15.44140625" style="26" customWidth="1"/>
    <col min="9993" max="9993" width="5.109375" style="26" customWidth="1"/>
    <col min="9994" max="9995" width="8.88671875" style="26"/>
    <col min="9996" max="9996" width="3" style="26" customWidth="1"/>
    <col min="9997" max="9999" width="8.88671875" style="26"/>
    <col min="10000" max="10000" width="7" style="26" customWidth="1"/>
    <col min="10001" max="10240" width="8.88671875" style="26"/>
    <col min="10241" max="10241" width="3" style="26" customWidth="1"/>
    <col min="10242" max="10242" width="4.109375" style="26" customWidth="1"/>
    <col min="10243" max="10243" width="54" style="26" customWidth="1"/>
    <col min="10244" max="10244" width="3.6640625" style="26" customWidth="1"/>
    <col min="10245" max="10245" width="90.33203125" style="26" customWidth="1"/>
    <col min="10246" max="10247" width="8.88671875" style="26"/>
    <col min="10248" max="10248" width="15.44140625" style="26" customWidth="1"/>
    <col min="10249" max="10249" width="5.109375" style="26" customWidth="1"/>
    <col min="10250" max="10251" width="8.88671875" style="26"/>
    <col min="10252" max="10252" width="3" style="26" customWidth="1"/>
    <col min="10253" max="10255" width="8.88671875" style="26"/>
    <col min="10256" max="10256" width="7" style="26" customWidth="1"/>
    <col min="10257" max="10496" width="8.88671875" style="26"/>
    <col min="10497" max="10497" width="3" style="26" customWidth="1"/>
    <col min="10498" max="10498" width="4.109375" style="26" customWidth="1"/>
    <col min="10499" max="10499" width="54" style="26" customWidth="1"/>
    <col min="10500" max="10500" width="3.6640625" style="26" customWidth="1"/>
    <col min="10501" max="10501" width="90.33203125" style="26" customWidth="1"/>
    <col min="10502" max="10503" width="8.88671875" style="26"/>
    <col min="10504" max="10504" width="15.44140625" style="26" customWidth="1"/>
    <col min="10505" max="10505" width="5.109375" style="26" customWidth="1"/>
    <col min="10506" max="10507" width="8.88671875" style="26"/>
    <col min="10508" max="10508" width="3" style="26" customWidth="1"/>
    <col min="10509" max="10511" width="8.88671875" style="26"/>
    <col min="10512" max="10512" width="7" style="26" customWidth="1"/>
    <col min="10513" max="10752" width="8.88671875" style="26"/>
    <col min="10753" max="10753" width="3" style="26" customWidth="1"/>
    <col min="10754" max="10754" width="4.109375" style="26" customWidth="1"/>
    <col min="10755" max="10755" width="54" style="26" customWidth="1"/>
    <col min="10756" max="10756" width="3.6640625" style="26" customWidth="1"/>
    <col min="10757" max="10757" width="90.33203125" style="26" customWidth="1"/>
    <col min="10758" max="10759" width="8.88671875" style="26"/>
    <col min="10760" max="10760" width="15.44140625" style="26" customWidth="1"/>
    <col min="10761" max="10761" width="5.109375" style="26" customWidth="1"/>
    <col min="10762" max="10763" width="8.88671875" style="26"/>
    <col min="10764" max="10764" width="3" style="26" customWidth="1"/>
    <col min="10765" max="10767" width="8.88671875" style="26"/>
    <col min="10768" max="10768" width="7" style="26" customWidth="1"/>
    <col min="10769" max="11008" width="8.88671875" style="26"/>
    <col min="11009" max="11009" width="3" style="26" customWidth="1"/>
    <col min="11010" max="11010" width="4.109375" style="26" customWidth="1"/>
    <col min="11011" max="11011" width="54" style="26" customWidth="1"/>
    <col min="11012" max="11012" width="3.6640625" style="26" customWidth="1"/>
    <col min="11013" max="11013" width="90.33203125" style="26" customWidth="1"/>
    <col min="11014" max="11015" width="8.88671875" style="26"/>
    <col min="11016" max="11016" width="15.44140625" style="26" customWidth="1"/>
    <col min="11017" max="11017" width="5.109375" style="26" customWidth="1"/>
    <col min="11018" max="11019" width="8.88671875" style="26"/>
    <col min="11020" max="11020" width="3" style="26" customWidth="1"/>
    <col min="11021" max="11023" width="8.88671875" style="26"/>
    <col min="11024" max="11024" width="7" style="26" customWidth="1"/>
    <col min="11025" max="11264" width="8.88671875" style="26"/>
    <col min="11265" max="11265" width="3" style="26" customWidth="1"/>
    <col min="11266" max="11266" width="4.109375" style="26" customWidth="1"/>
    <col min="11267" max="11267" width="54" style="26" customWidth="1"/>
    <col min="11268" max="11268" width="3.6640625" style="26" customWidth="1"/>
    <col min="11269" max="11269" width="90.33203125" style="26" customWidth="1"/>
    <col min="11270" max="11271" width="8.88671875" style="26"/>
    <col min="11272" max="11272" width="15.44140625" style="26" customWidth="1"/>
    <col min="11273" max="11273" width="5.109375" style="26" customWidth="1"/>
    <col min="11274" max="11275" width="8.88671875" style="26"/>
    <col min="11276" max="11276" width="3" style="26" customWidth="1"/>
    <col min="11277" max="11279" width="8.88671875" style="26"/>
    <col min="11280" max="11280" width="7" style="26" customWidth="1"/>
    <col min="11281" max="11520" width="8.88671875" style="26"/>
    <col min="11521" max="11521" width="3" style="26" customWidth="1"/>
    <col min="11522" max="11522" width="4.109375" style="26" customWidth="1"/>
    <col min="11523" max="11523" width="54" style="26" customWidth="1"/>
    <col min="11524" max="11524" width="3.6640625" style="26" customWidth="1"/>
    <col min="11525" max="11525" width="90.33203125" style="26" customWidth="1"/>
    <col min="11526" max="11527" width="8.88671875" style="26"/>
    <col min="11528" max="11528" width="15.44140625" style="26" customWidth="1"/>
    <col min="11529" max="11529" width="5.109375" style="26" customWidth="1"/>
    <col min="11530" max="11531" width="8.88671875" style="26"/>
    <col min="11532" max="11532" width="3" style="26" customWidth="1"/>
    <col min="11533" max="11535" width="8.88671875" style="26"/>
    <col min="11536" max="11536" width="7" style="26" customWidth="1"/>
    <col min="11537" max="11776" width="8.88671875" style="26"/>
    <col min="11777" max="11777" width="3" style="26" customWidth="1"/>
    <col min="11778" max="11778" width="4.109375" style="26" customWidth="1"/>
    <col min="11779" max="11779" width="54" style="26" customWidth="1"/>
    <col min="11780" max="11780" width="3.6640625" style="26" customWidth="1"/>
    <col min="11781" max="11781" width="90.33203125" style="26" customWidth="1"/>
    <col min="11782" max="11783" width="8.88671875" style="26"/>
    <col min="11784" max="11784" width="15.44140625" style="26" customWidth="1"/>
    <col min="11785" max="11785" width="5.109375" style="26" customWidth="1"/>
    <col min="11786" max="11787" width="8.88671875" style="26"/>
    <col min="11788" max="11788" width="3" style="26" customWidth="1"/>
    <col min="11789" max="11791" width="8.88671875" style="26"/>
    <col min="11792" max="11792" width="7" style="26" customWidth="1"/>
    <col min="11793" max="12032" width="8.88671875" style="26"/>
    <col min="12033" max="12033" width="3" style="26" customWidth="1"/>
    <col min="12034" max="12034" width="4.109375" style="26" customWidth="1"/>
    <col min="12035" max="12035" width="54" style="26" customWidth="1"/>
    <col min="12036" max="12036" width="3.6640625" style="26" customWidth="1"/>
    <col min="12037" max="12037" width="90.33203125" style="26" customWidth="1"/>
    <col min="12038" max="12039" width="8.88671875" style="26"/>
    <col min="12040" max="12040" width="15.44140625" style="26" customWidth="1"/>
    <col min="12041" max="12041" width="5.109375" style="26" customWidth="1"/>
    <col min="12042" max="12043" width="8.88671875" style="26"/>
    <col min="12044" max="12044" width="3" style="26" customWidth="1"/>
    <col min="12045" max="12047" width="8.88671875" style="26"/>
    <col min="12048" max="12048" width="7" style="26" customWidth="1"/>
    <col min="12049" max="12288" width="8.88671875" style="26"/>
    <col min="12289" max="12289" width="3" style="26" customWidth="1"/>
    <col min="12290" max="12290" width="4.109375" style="26" customWidth="1"/>
    <col min="12291" max="12291" width="54" style="26" customWidth="1"/>
    <col min="12292" max="12292" width="3.6640625" style="26" customWidth="1"/>
    <col min="12293" max="12293" width="90.33203125" style="26" customWidth="1"/>
    <col min="12294" max="12295" width="8.88671875" style="26"/>
    <col min="12296" max="12296" width="15.44140625" style="26" customWidth="1"/>
    <col min="12297" max="12297" width="5.109375" style="26" customWidth="1"/>
    <col min="12298" max="12299" width="8.88671875" style="26"/>
    <col min="12300" max="12300" width="3" style="26" customWidth="1"/>
    <col min="12301" max="12303" width="8.88671875" style="26"/>
    <col min="12304" max="12304" width="7" style="26" customWidth="1"/>
    <col min="12305" max="12544" width="8.88671875" style="26"/>
    <col min="12545" max="12545" width="3" style="26" customWidth="1"/>
    <col min="12546" max="12546" width="4.109375" style="26" customWidth="1"/>
    <col min="12547" max="12547" width="54" style="26" customWidth="1"/>
    <col min="12548" max="12548" width="3.6640625" style="26" customWidth="1"/>
    <col min="12549" max="12549" width="90.33203125" style="26" customWidth="1"/>
    <col min="12550" max="12551" width="8.88671875" style="26"/>
    <col min="12552" max="12552" width="15.44140625" style="26" customWidth="1"/>
    <col min="12553" max="12553" width="5.109375" style="26" customWidth="1"/>
    <col min="12554" max="12555" width="8.88671875" style="26"/>
    <col min="12556" max="12556" width="3" style="26" customWidth="1"/>
    <col min="12557" max="12559" width="8.88671875" style="26"/>
    <col min="12560" max="12560" width="7" style="26" customWidth="1"/>
    <col min="12561" max="12800" width="8.88671875" style="26"/>
    <col min="12801" max="12801" width="3" style="26" customWidth="1"/>
    <col min="12802" max="12802" width="4.109375" style="26" customWidth="1"/>
    <col min="12803" max="12803" width="54" style="26" customWidth="1"/>
    <col min="12804" max="12804" width="3.6640625" style="26" customWidth="1"/>
    <col min="12805" max="12805" width="90.33203125" style="26" customWidth="1"/>
    <col min="12806" max="12807" width="8.88671875" style="26"/>
    <col min="12808" max="12808" width="15.44140625" style="26" customWidth="1"/>
    <col min="12809" max="12809" width="5.109375" style="26" customWidth="1"/>
    <col min="12810" max="12811" width="8.88671875" style="26"/>
    <col min="12812" max="12812" width="3" style="26" customWidth="1"/>
    <col min="12813" max="12815" width="8.88671875" style="26"/>
    <col min="12816" max="12816" width="7" style="26" customWidth="1"/>
    <col min="12817" max="13056" width="8.88671875" style="26"/>
    <col min="13057" max="13057" width="3" style="26" customWidth="1"/>
    <col min="13058" max="13058" width="4.109375" style="26" customWidth="1"/>
    <col min="13059" max="13059" width="54" style="26" customWidth="1"/>
    <col min="13060" max="13060" width="3.6640625" style="26" customWidth="1"/>
    <col min="13061" max="13061" width="90.33203125" style="26" customWidth="1"/>
    <col min="13062" max="13063" width="8.88671875" style="26"/>
    <col min="13064" max="13064" width="15.44140625" style="26" customWidth="1"/>
    <col min="13065" max="13065" width="5.109375" style="26" customWidth="1"/>
    <col min="13066" max="13067" width="8.88671875" style="26"/>
    <col min="13068" max="13068" width="3" style="26" customWidth="1"/>
    <col min="13069" max="13071" width="8.88671875" style="26"/>
    <col min="13072" max="13072" width="7" style="26" customWidth="1"/>
    <col min="13073" max="13312" width="8.88671875" style="26"/>
    <col min="13313" max="13313" width="3" style="26" customWidth="1"/>
    <col min="13314" max="13314" width="4.109375" style="26" customWidth="1"/>
    <col min="13315" max="13315" width="54" style="26" customWidth="1"/>
    <col min="13316" max="13316" width="3.6640625" style="26" customWidth="1"/>
    <col min="13317" max="13317" width="90.33203125" style="26" customWidth="1"/>
    <col min="13318" max="13319" width="8.88671875" style="26"/>
    <col min="13320" max="13320" width="15.44140625" style="26" customWidth="1"/>
    <col min="13321" max="13321" width="5.109375" style="26" customWidth="1"/>
    <col min="13322" max="13323" width="8.88671875" style="26"/>
    <col min="13324" max="13324" width="3" style="26" customWidth="1"/>
    <col min="13325" max="13327" width="8.88671875" style="26"/>
    <col min="13328" max="13328" width="7" style="26" customWidth="1"/>
    <col min="13329" max="13568" width="8.88671875" style="26"/>
    <col min="13569" max="13569" width="3" style="26" customWidth="1"/>
    <col min="13570" max="13570" width="4.109375" style="26" customWidth="1"/>
    <col min="13571" max="13571" width="54" style="26" customWidth="1"/>
    <col min="13572" max="13572" width="3.6640625" style="26" customWidth="1"/>
    <col min="13573" max="13573" width="90.33203125" style="26" customWidth="1"/>
    <col min="13574" max="13575" width="8.88671875" style="26"/>
    <col min="13576" max="13576" width="15.44140625" style="26" customWidth="1"/>
    <col min="13577" max="13577" width="5.109375" style="26" customWidth="1"/>
    <col min="13578" max="13579" width="8.88671875" style="26"/>
    <col min="13580" max="13580" width="3" style="26" customWidth="1"/>
    <col min="13581" max="13583" width="8.88671875" style="26"/>
    <col min="13584" max="13584" width="7" style="26" customWidth="1"/>
    <col min="13585" max="13824" width="8.88671875" style="26"/>
    <col min="13825" max="13825" width="3" style="26" customWidth="1"/>
    <col min="13826" max="13826" width="4.109375" style="26" customWidth="1"/>
    <col min="13827" max="13827" width="54" style="26" customWidth="1"/>
    <col min="13828" max="13828" width="3.6640625" style="26" customWidth="1"/>
    <col min="13829" max="13829" width="90.33203125" style="26" customWidth="1"/>
    <col min="13830" max="13831" width="8.88671875" style="26"/>
    <col min="13832" max="13832" width="15.44140625" style="26" customWidth="1"/>
    <col min="13833" max="13833" width="5.109375" style="26" customWidth="1"/>
    <col min="13834" max="13835" width="8.88671875" style="26"/>
    <col min="13836" max="13836" width="3" style="26" customWidth="1"/>
    <col min="13837" max="13839" width="8.88671875" style="26"/>
    <col min="13840" max="13840" width="7" style="26" customWidth="1"/>
    <col min="13841" max="14080" width="8.88671875" style="26"/>
    <col min="14081" max="14081" width="3" style="26" customWidth="1"/>
    <col min="14082" max="14082" width="4.109375" style="26" customWidth="1"/>
    <col min="14083" max="14083" width="54" style="26" customWidth="1"/>
    <col min="14084" max="14084" width="3.6640625" style="26" customWidth="1"/>
    <col min="14085" max="14085" width="90.33203125" style="26" customWidth="1"/>
    <col min="14086" max="14087" width="8.88671875" style="26"/>
    <col min="14088" max="14088" width="15.44140625" style="26" customWidth="1"/>
    <col min="14089" max="14089" width="5.109375" style="26" customWidth="1"/>
    <col min="14090" max="14091" width="8.88671875" style="26"/>
    <col min="14092" max="14092" width="3" style="26" customWidth="1"/>
    <col min="14093" max="14095" width="8.88671875" style="26"/>
    <col min="14096" max="14096" width="7" style="26" customWidth="1"/>
    <col min="14097" max="14336" width="8.88671875" style="26"/>
    <col min="14337" max="14337" width="3" style="26" customWidth="1"/>
    <col min="14338" max="14338" width="4.109375" style="26" customWidth="1"/>
    <col min="14339" max="14339" width="54" style="26" customWidth="1"/>
    <col min="14340" max="14340" width="3.6640625" style="26" customWidth="1"/>
    <col min="14341" max="14341" width="90.33203125" style="26" customWidth="1"/>
    <col min="14342" max="14343" width="8.88671875" style="26"/>
    <col min="14344" max="14344" width="15.44140625" style="26" customWidth="1"/>
    <col min="14345" max="14345" width="5.109375" style="26" customWidth="1"/>
    <col min="14346" max="14347" width="8.88671875" style="26"/>
    <col min="14348" max="14348" width="3" style="26" customWidth="1"/>
    <col min="14349" max="14351" width="8.88671875" style="26"/>
    <col min="14352" max="14352" width="7" style="26" customWidth="1"/>
    <col min="14353" max="14592" width="8.88671875" style="26"/>
    <col min="14593" max="14593" width="3" style="26" customWidth="1"/>
    <col min="14594" max="14594" width="4.109375" style="26" customWidth="1"/>
    <col min="14595" max="14595" width="54" style="26" customWidth="1"/>
    <col min="14596" max="14596" width="3.6640625" style="26" customWidth="1"/>
    <col min="14597" max="14597" width="90.33203125" style="26" customWidth="1"/>
    <col min="14598" max="14599" width="8.88671875" style="26"/>
    <col min="14600" max="14600" width="15.44140625" style="26" customWidth="1"/>
    <col min="14601" max="14601" width="5.109375" style="26" customWidth="1"/>
    <col min="14602" max="14603" width="8.88671875" style="26"/>
    <col min="14604" max="14604" width="3" style="26" customWidth="1"/>
    <col min="14605" max="14607" width="8.88671875" style="26"/>
    <col min="14608" max="14608" width="7" style="26" customWidth="1"/>
    <col min="14609" max="14848" width="8.88671875" style="26"/>
    <col min="14849" max="14849" width="3" style="26" customWidth="1"/>
    <col min="14850" max="14850" width="4.109375" style="26" customWidth="1"/>
    <col min="14851" max="14851" width="54" style="26" customWidth="1"/>
    <col min="14852" max="14852" width="3.6640625" style="26" customWidth="1"/>
    <col min="14853" max="14853" width="90.33203125" style="26" customWidth="1"/>
    <col min="14854" max="14855" width="8.88671875" style="26"/>
    <col min="14856" max="14856" width="15.44140625" style="26" customWidth="1"/>
    <col min="14857" max="14857" width="5.109375" style="26" customWidth="1"/>
    <col min="14858" max="14859" width="8.88671875" style="26"/>
    <col min="14860" max="14860" width="3" style="26" customWidth="1"/>
    <col min="14861" max="14863" width="8.88671875" style="26"/>
    <col min="14864" max="14864" width="7" style="26" customWidth="1"/>
    <col min="14865" max="15104" width="8.88671875" style="26"/>
    <col min="15105" max="15105" width="3" style="26" customWidth="1"/>
    <col min="15106" max="15106" width="4.109375" style="26" customWidth="1"/>
    <col min="15107" max="15107" width="54" style="26" customWidth="1"/>
    <col min="15108" max="15108" width="3.6640625" style="26" customWidth="1"/>
    <col min="15109" max="15109" width="90.33203125" style="26" customWidth="1"/>
    <col min="15110" max="15111" width="8.88671875" style="26"/>
    <col min="15112" max="15112" width="15.44140625" style="26" customWidth="1"/>
    <col min="15113" max="15113" width="5.109375" style="26" customWidth="1"/>
    <col min="15114" max="15115" width="8.88671875" style="26"/>
    <col min="15116" max="15116" width="3" style="26" customWidth="1"/>
    <col min="15117" max="15119" width="8.88671875" style="26"/>
    <col min="15120" max="15120" width="7" style="26" customWidth="1"/>
    <col min="15121" max="15360" width="8.88671875" style="26"/>
    <col min="15361" max="15361" width="3" style="26" customWidth="1"/>
    <col min="15362" max="15362" width="4.109375" style="26" customWidth="1"/>
    <col min="15363" max="15363" width="54" style="26" customWidth="1"/>
    <col min="15364" max="15364" width="3.6640625" style="26" customWidth="1"/>
    <col min="15365" max="15365" width="90.33203125" style="26" customWidth="1"/>
    <col min="15366" max="15367" width="8.88671875" style="26"/>
    <col min="15368" max="15368" width="15.44140625" style="26" customWidth="1"/>
    <col min="15369" max="15369" width="5.109375" style="26" customWidth="1"/>
    <col min="15370" max="15371" width="8.88671875" style="26"/>
    <col min="15372" max="15372" width="3" style="26" customWidth="1"/>
    <col min="15373" max="15375" width="8.88671875" style="26"/>
    <col min="15376" max="15376" width="7" style="26" customWidth="1"/>
    <col min="15377" max="15616" width="8.88671875" style="26"/>
    <col min="15617" max="15617" width="3" style="26" customWidth="1"/>
    <col min="15618" max="15618" width="4.109375" style="26" customWidth="1"/>
    <col min="15619" max="15619" width="54" style="26" customWidth="1"/>
    <col min="15620" max="15620" width="3.6640625" style="26" customWidth="1"/>
    <col min="15621" max="15621" width="90.33203125" style="26" customWidth="1"/>
    <col min="15622" max="15623" width="8.88671875" style="26"/>
    <col min="15624" max="15624" width="15.44140625" style="26" customWidth="1"/>
    <col min="15625" max="15625" width="5.109375" style="26" customWidth="1"/>
    <col min="15626" max="15627" width="8.88671875" style="26"/>
    <col min="15628" max="15628" width="3" style="26" customWidth="1"/>
    <col min="15629" max="15631" width="8.88671875" style="26"/>
    <col min="15632" max="15632" width="7" style="26" customWidth="1"/>
    <col min="15633" max="15872" width="8.88671875" style="26"/>
    <col min="15873" max="15873" width="3" style="26" customWidth="1"/>
    <col min="15874" max="15874" width="4.109375" style="26" customWidth="1"/>
    <col min="15875" max="15875" width="54" style="26" customWidth="1"/>
    <col min="15876" max="15876" width="3.6640625" style="26" customWidth="1"/>
    <col min="15877" max="15877" width="90.33203125" style="26" customWidth="1"/>
    <col min="15878" max="15879" width="8.88671875" style="26"/>
    <col min="15880" max="15880" width="15.44140625" style="26" customWidth="1"/>
    <col min="15881" max="15881" width="5.109375" style="26" customWidth="1"/>
    <col min="15882" max="15883" width="8.88671875" style="26"/>
    <col min="15884" max="15884" width="3" style="26" customWidth="1"/>
    <col min="15885" max="15887" width="8.88671875" style="26"/>
    <col min="15888" max="15888" width="7" style="26" customWidth="1"/>
    <col min="15889" max="16128" width="8.88671875" style="26"/>
    <col min="16129" max="16129" width="3" style="26" customWidth="1"/>
    <col min="16130" max="16130" width="4.109375" style="26" customWidth="1"/>
    <col min="16131" max="16131" width="54" style="26" customWidth="1"/>
    <col min="16132" max="16132" width="3.6640625" style="26" customWidth="1"/>
    <col min="16133" max="16133" width="90.33203125" style="26" customWidth="1"/>
    <col min="16134" max="16135" width="8.88671875" style="26"/>
    <col min="16136" max="16136" width="15.44140625" style="26" customWidth="1"/>
    <col min="16137" max="16137" width="5.109375" style="26" customWidth="1"/>
    <col min="16138" max="16139" width="8.88671875" style="26"/>
    <col min="16140" max="16140" width="3" style="26" customWidth="1"/>
    <col min="16141" max="16143" width="8.88671875" style="26"/>
    <col min="16144" max="16144" width="7" style="26" customWidth="1"/>
    <col min="16145" max="16384" width="8.88671875" style="2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7" customFormat="1" x14ac:dyDescent="0.3">
      <c r="E30" s="26"/>
      <c r="F30" s="26"/>
      <c r="G30" s="26"/>
      <c r="H30" s="26"/>
    </row>
    <row r="31" spans="5:8" s="27" customFormat="1" x14ac:dyDescent="0.3">
      <c r="E31" s="26"/>
      <c r="F31" s="26"/>
      <c r="G31" s="26"/>
      <c r="H31" s="26"/>
    </row>
    <row r="32" spans="5:8" s="27" customFormat="1" x14ac:dyDescent="0.3"/>
    <row r="40" spans="2:3" x14ac:dyDescent="0.3">
      <c r="B40" s="28"/>
      <c r="C40" s="2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E45"/>
  <sheetViews>
    <sheetView tabSelected="1" workbookViewId="0">
      <pane xSplit="6" ySplit="2" topLeftCell="BK3" activePane="bottomRight" state="frozenSplit"/>
      <selection pane="topRight" activeCell="G1" sqref="G1"/>
      <selection pane="bottomLeft" activeCell="A3" sqref="A3"/>
      <selection pane="bottomRight" activeCell="CY2" sqref="CY2"/>
    </sheetView>
  </sheetViews>
  <sheetFormatPr defaultRowHeight="14.4" x14ac:dyDescent="0.3"/>
  <cols>
    <col min="1" max="3" width="3" style="24" hidden="1" customWidth="1"/>
    <col min="4" max="5" width="3" style="24" customWidth="1"/>
    <col min="6" max="6" width="22.44140625" style="24" customWidth="1"/>
    <col min="7" max="7" width="6.77734375" style="25" hidden="1" customWidth="1"/>
    <col min="8" max="8" width="2.33203125" style="25" hidden="1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109375" style="25" hidden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7.1093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7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7.10937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7.554687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6.7773437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6.33203125" style="25" bestFit="1" customWidth="1"/>
    <col min="64" max="64" width="2.33203125" style="25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5.4414062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5.21875" style="25" hidden="1" customWidth="1"/>
    <col min="80" max="80" width="2.33203125" style="25" hidden="1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hidden="1" customWidth="1"/>
    <col min="103" max="103" width="11.109375" style="25" bestFit="1" customWidth="1"/>
    <col min="104" max="104" width="2.33203125" style="25" customWidth="1"/>
    <col min="105" max="105" width="7.8867187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 t="s">
        <v>55</v>
      </c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15</v>
      </c>
      <c r="CZ2" s="22"/>
      <c r="DA2" s="21" t="s">
        <v>1</v>
      </c>
      <c r="DB2" s="22"/>
      <c r="DC2" s="21" t="s">
        <v>2</v>
      </c>
      <c r="DD2" s="22"/>
      <c r="DE2" s="21" t="s">
        <v>3</v>
      </c>
    </row>
    <row r="3" spans="1:109" ht="15" hidden="1" thickTop="1" x14ac:dyDescent="0.3">
      <c r="A3" s="2"/>
      <c r="B3" s="2" t="s">
        <v>16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7"/>
      <c r="BF3" s="7"/>
      <c r="BG3" s="7"/>
      <c r="BH3" s="7"/>
      <c r="BI3" s="7"/>
      <c r="BJ3" s="7"/>
      <c r="BK3" s="6"/>
      <c r="BL3" s="7"/>
      <c r="BM3" s="7"/>
      <c r="BN3" s="7"/>
      <c r="BO3" s="7"/>
      <c r="BP3" s="7"/>
      <c r="BQ3" s="7"/>
      <c r="BR3" s="7"/>
      <c r="BS3" s="6"/>
      <c r="BT3" s="7"/>
      <c r="BU3" s="7"/>
      <c r="BV3" s="7"/>
      <c r="BW3" s="7"/>
      <c r="BX3" s="7"/>
      <c r="BY3" s="7"/>
      <c r="BZ3" s="7"/>
      <c r="CA3" s="6"/>
      <c r="CB3" s="7"/>
      <c r="CC3" s="7"/>
      <c r="CD3" s="7"/>
      <c r="CE3" s="7"/>
      <c r="CF3" s="7"/>
      <c r="CG3" s="7"/>
      <c r="CH3" s="7"/>
      <c r="CI3" s="6"/>
      <c r="CJ3" s="7"/>
      <c r="CK3" s="7"/>
      <c r="CL3" s="7"/>
      <c r="CM3" s="7"/>
      <c r="CN3" s="7"/>
      <c r="CO3" s="7"/>
      <c r="CP3" s="7"/>
      <c r="CQ3" s="6"/>
      <c r="CR3" s="7"/>
      <c r="CS3" s="7"/>
      <c r="CT3" s="7"/>
      <c r="CU3" s="7"/>
      <c r="CV3" s="7"/>
      <c r="CW3" s="7"/>
      <c r="CX3" s="7"/>
      <c r="CY3" s="6"/>
      <c r="CZ3" s="7"/>
      <c r="DA3" s="6"/>
      <c r="DB3" s="7"/>
      <c r="DC3" s="6"/>
      <c r="DD3" s="7"/>
      <c r="DE3" s="8"/>
    </row>
    <row r="4" spans="1:109" ht="15" thickTop="1" x14ac:dyDescent="0.3">
      <c r="A4" s="2"/>
      <c r="B4" s="2"/>
      <c r="C4" s="2"/>
      <c r="D4" s="2" t="s">
        <v>17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7"/>
      <c r="BF4" s="7"/>
      <c r="BG4" s="7"/>
      <c r="BH4" s="7"/>
      <c r="BI4" s="7"/>
      <c r="BJ4" s="7"/>
      <c r="BK4" s="6"/>
      <c r="BL4" s="7"/>
      <c r="BM4" s="7"/>
      <c r="BN4" s="7"/>
      <c r="BO4" s="7"/>
      <c r="BP4" s="7"/>
      <c r="BQ4" s="7"/>
      <c r="BR4" s="7"/>
      <c r="BS4" s="6"/>
      <c r="BT4" s="7"/>
      <c r="BU4" s="7"/>
      <c r="BV4" s="7"/>
      <c r="BW4" s="7"/>
      <c r="BX4" s="7"/>
      <c r="BY4" s="7"/>
      <c r="BZ4" s="7"/>
      <c r="CA4" s="6"/>
      <c r="CB4" s="7"/>
      <c r="CC4" s="7"/>
      <c r="CD4" s="7"/>
      <c r="CE4" s="7"/>
      <c r="CF4" s="7"/>
      <c r="CG4" s="7"/>
      <c r="CH4" s="7"/>
      <c r="CI4" s="6"/>
      <c r="CJ4" s="7"/>
      <c r="CK4" s="7"/>
      <c r="CL4" s="7"/>
      <c r="CM4" s="7"/>
      <c r="CN4" s="7"/>
      <c r="CO4" s="7"/>
      <c r="CP4" s="7"/>
      <c r="CQ4" s="6"/>
      <c r="CR4" s="7"/>
      <c r="CS4" s="7"/>
      <c r="CT4" s="7"/>
      <c r="CU4" s="7"/>
      <c r="CV4" s="7"/>
      <c r="CW4" s="7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18</v>
      </c>
      <c r="F5" s="2"/>
      <c r="G5" s="6">
        <v>0</v>
      </c>
      <c r="H5" s="7"/>
      <c r="I5" s="6"/>
      <c r="J5" s="7"/>
      <c r="K5" s="6"/>
      <c r="L5" s="7"/>
      <c r="M5" s="8"/>
      <c r="N5" s="7"/>
      <c r="O5" s="6">
        <v>0</v>
      </c>
      <c r="P5" s="7"/>
      <c r="Q5" s="6"/>
      <c r="R5" s="7"/>
      <c r="S5" s="6"/>
      <c r="T5" s="7"/>
      <c r="U5" s="8"/>
      <c r="V5" s="7"/>
      <c r="W5" s="6">
        <v>50790</v>
      </c>
      <c r="X5" s="7"/>
      <c r="Y5" s="6"/>
      <c r="Z5" s="7"/>
      <c r="AA5" s="6"/>
      <c r="AB5" s="7"/>
      <c r="AC5" s="8"/>
      <c r="AD5" s="7"/>
      <c r="AE5" s="6">
        <v>12777.58</v>
      </c>
      <c r="AF5" s="7"/>
      <c r="AG5" s="6"/>
      <c r="AH5" s="7"/>
      <c r="AI5" s="6"/>
      <c r="AJ5" s="7"/>
      <c r="AK5" s="8"/>
      <c r="AL5" s="7"/>
      <c r="AM5" s="6">
        <v>0</v>
      </c>
      <c r="AN5" s="7"/>
      <c r="AO5" s="6"/>
      <c r="AP5" s="7"/>
      <c r="AQ5" s="6"/>
      <c r="AR5" s="7"/>
      <c r="AS5" s="8"/>
      <c r="AT5" s="7"/>
      <c r="AU5" s="6">
        <v>0</v>
      </c>
      <c r="AV5" s="7"/>
      <c r="AW5" s="6"/>
      <c r="AX5" s="7"/>
      <c r="AY5" s="6"/>
      <c r="AZ5" s="7"/>
      <c r="BA5" s="8"/>
      <c r="BB5" s="7"/>
      <c r="BC5" s="6">
        <v>0</v>
      </c>
      <c r="BD5" s="7"/>
      <c r="BE5" s="7"/>
      <c r="BF5" s="7"/>
      <c r="BG5" s="7"/>
      <c r="BH5" s="7"/>
      <c r="BI5" s="7"/>
      <c r="BJ5" s="7"/>
      <c r="BK5" s="6">
        <v>0</v>
      </c>
      <c r="BL5" s="7"/>
      <c r="BM5" s="7"/>
      <c r="BN5" s="7"/>
      <c r="BO5" s="7"/>
      <c r="BP5" s="7"/>
      <c r="BQ5" s="7"/>
      <c r="BR5" s="7"/>
      <c r="BS5" s="6">
        <v>0</v>
      </c>
      <c r="BT5" s="7"/>
      <c r="BU5" s="7"/>
      <c r="BV5" s="7"/>
      <c r="BW5" s="7"/>
      <c r="BX5" s="7"/>
      <c r="BY5" s="7"/>
      <c r="BZ5" s="7"/>
      <c r="CA5" s="6">
        <v>0</v>
      </c>
      <c r="CB5" s="7"/>
      <c r="CC5" s="7"/>
      <c r="CD5" s="7"/>
      <c r="CE5" s="7"/>
      <c r="CF5" s="7"/>
      <c r="CG5" s="7"/>
      <c r="CH5" s="7"/>
      <c r="CI5" s="6">
        <v>0</v>
      </c>
      <c r="CJ5" s="7"/>
      <c r="CK5" s="7"/>
      <c r="CL5" s="7"/>
      <c r="CM5" s="7"/>
      <c r="CN5" s="7"/>
      <c r="CO5" s="7"/>
      <c r="CP5" s="7"/>
      <c r="CQ5" s="6">
        <v>0</v>
      </c>
      <c r="CR5" s="7"/>
      <c r="CS5" s="7"/>
      <c r="CT5" s="7"/>
      <c r="CU5" s="7"/>
      <c r="CV5" s="7"/>
      <c r="CW5" s="7"/>
      <c r="CX5" s="7"/>
      <c r="CY5" s="6">
        <f>ROUND(G5+O5+W5+AE5+AM5+AU5+BC5+BK5+BS5+CA5+CI5+CQ5,5)</f>
        <v>63567.58</v>
      </c>
      <c r="CZ5" s="7"/>
      <c r="DA5" s="6"/>
      <c r="DB5" s="7"/>
      <c r="DC5" s="6">
        <f>DA5-CY5</f>
        <v>-63567.58</v>
      </c>
      <c r="DD5" s="7"/>
      <c r="DE5" s="8"/>
    </row>
    <row r="6" spans="1:109" hidden="1" x14ac:dyDescent="0.3">
      <c r="A6" s="2"/>
      <c r="B6" s="2"/>
      <c r="C6" s="2"/>
      <c r="D6" s="2"/>
      <c r="E6" s="2" t="s">
        <v>19</v>
      </c>
      <c r="F6" s="2"/>
      <c r="G6" s="6"/>
      <c r="H6" s="7"/>
      <c r="I6" s="6"/>
      <c r="J6" s="7"/>
      <c r="K6" s="6"/>
      <c r="L6" s="7"/>
      <c r="M6" s="8"/>
      <c r="N6" s="7"/>
      <c r="O6" s="6"/>
      <c r="P6" s="7"/>
      <c r="Q6" s="6"/>
      <c r="R6" s="7"/>
      <c r="S6" s="6"/>
      <c r="T6" s="7"/>
      <c r="U6" s="8"/>
      <c r="V6" s="7"/>
      <c r="W6" s="6"/>
      <c r="X6" s="7"/>
      <c r="Y6" s="6"/>
      <c r="Z6" s="7"/>
      <c r="AA6" s="6"/>
      <c r="AB6" s="7"/>
      <c r="AC6" s="8"/>
      <c r="AD6" s="7"/>
      <c r="AE6" s="6"/>
      <c r="AF6" s="7"/>
      <c r="AG6" s="6"/>
      <c r="AH6" s="7"/>
      <c r="AI6" s="6"/>
      <c r="AJ6" s="7"/>
      <c r="AK6" s="8"/>
      <c r="AL6" s="7"/>
      <c r="AM6" s="6"/>
      <c r="AN6" s="7"/>
      <c r="AO6" s="6"/>
      <c r="AP6" s="7"/>
      <c r="AQ6" s="6"/>
      <c r="AR6" s="7"/>
      <c r="AS6" s="8"/>
      <c r="AT6" s="7"/>
      <c r="AU6" s="6"/>
      <c r="AV6" s="7"/>
      <c r="AW6" s="6"/>
      <c r="AX6" s="7"/>
      <c r="AY6" s="6"/>
      <c r="AZ6" s="7"/>
      <c r="BA6" s="8"/>
      <c r="BB6" s="7"/>
      <c r="BC6" s="6"/>
      <c r="BD6" s="7"/>
      <c r="BE6" s="7"/>
      <c r="BF6" s="7"/>
      <c r="BG6" s="7"/>
      <c r="BH6" s="7"/>
      <c r="BI6" s="7"/>
      <c r="BJ6" s="7"/>
      <c r="BK6" s="6"/>
      <c r="BL6" s="7"/>
      <c r="BM6" s="7"/>
      <c r="BN6" s="7"/>
      <c r="BO6" s="7"/>
      <c r="BP6" s="7"/>
      <c r="BQ6" s="7"/>
      <c r="BR6" s="7"/>
      <c r="BS6" s="6"/>
      <c r="BT6" s="7"/>
      <c r="BU6" s="7"/>
      <c r="BV6" s="7"/>
      <c r="BW6" s="7"/>
      <c r="BX6" s="7"/>
      <c r="BY6" s="7"/>
      <c r="BZ6" s="7"/>
      <c r="CA6" s="6"/>
      <c r="CB6" s="7"/>
      <c r="CC6" s="7"/>
      <c r="CD6" s="7"/>
      <c r="CE6" s="7"/>
      <c r="CF6" s="7"/>
      <c r="CG6" s="7"/>
      <c r="CH6" s="7"/>
      <c r="CI6" s="6"/>
      <c r="CJ6" s="7"/>
      <c r="CK6" s="7"/>
      <c r="CL6" s="7"/>
      <c r="CM6" s="7"/>
      <c r="CN6" s="7"/>
      <c r="CO6" s="7"/>
      <c r="CP6" s="7"/>
      <c r="CQ6" s="6"/>
      <c r="CR6" s="7"/>
      <c r="CS6" s="7"/>
      <c r="CT6" s="7"/>
      <c r="CU6" s="7"/>
      <c r="CV6" s="7"/>
      <c r="CW6" s="7"/>
      <c r="CX6" s="7"/>
      <c r="CY6" s="6"/>
      <c r="CZ6" s="7"/>
      <c r="DA6" s="6"/>
      <c r="DB6" s="7"/>
      <c r="DC6" s="6">
        <f t="shared" ref="DC6:DC45" si="0">DA6-CY6</f>
        <v>0</v>
      </c>
      <c r="DD6" s="7"/>
      <c r="DE6" s="8"/>
    </row>
    <row r="7" spans="1:109" hidden="1" x14ac:dyDescent="0.3">
      <c r="A7" s="2"/>
      <c r="B7" s="2"/>
      <c r="C7" s="2"/>
      <c r="D7" s="2"/>
      <c r="E7" s="2"/>
      <c r="F7" s="2" t="s">
        <v>20</v>
      </c>
      <c r="G7" s="6">
        <v>0</v>
      </c>
      <c r="H7" s="7"/>
      <c r="I7" s="6"/>
      <c r="J7" s="7"/>
      <c r="K7" s="6"/>
      <c r="L7" s="7"/>
      <c r="M7" s="8"/>
      <c r="N7" s="7"/>
      <c r="O7" s="6">
        <v>0</v>
      </c>
      <c r="P7" s="7"/>
      <c r="Q7" s="6"/>
      <c r="R7" s="7"/>
      <c r="S7" s="6"/>
      <c r="T7" s="7"/>
      <c r="U7" s="8"/>
      <c r="V7" s="7"/>
      <c r="W7" s="6">
        <v>185.08</v>
      </c>
      <c r="X7" s="7"/>
      <c r="Y7" s="6"/>
      <c r="Z7" s="7"/>
      <c r="AA7" s="6"/>
      <c r="AB7" s="7"/>
      <c r="AC7" s="8"/>
      <c r="AD7" s="7"/>
      <c r="AE7" s="6">
        <v>0</v>
      </c>
      <c r="AF7" s="7"/>
      <c r="AG7" s="6"/>
      <c r="AH7" s="7"/>
      <c r="AI7" s="6"/>
      <c r="AJ7" s="7"/>
      <c r="AK7" s="8"/>
      <c r="AL7" s="7"/>
      <c r="AM7" s="6">
        <v>0</v>
      </c>
      <c r="AN7" s="7"/>
      <c r="AO7" s="6"/>
      <c r="AP7" s="7"/>
      <c r="AQ7" s="6"/>
      <c r="AR7" s="7"/>
      <c r="AS7" s="8"/>
      <c r="AT7" s="7"/>
      <c r="AU7" s="6">
        <v>0</v>
      </c>
      <c r="AV7" s="7"/>
      <c r="AW7" s="6"/>
      <c r="AX7" s="7"/>
      <c r="AY7" s="6"/>
      <c r="AZ7" s="7"/>
      <c r="BA7" s="8"/>
      <c r="BB7" s="7"/>
      <c r="BC7" s="6">
        <v>0</v>
      </c>
      <c r="BD7" s="7"/>
      <c r="BE7" s="7"/>
      <c r="BF7" s="7"/>
      <c r="BG7" s="7"/>
      <c r="BH7" s="7"/>
      <c r="BI7" s="7"/>
      <c r="BJ7" s="7"/>
      <c r="BK7" s="6">
        <v>0</v>
      </c>
      <c r="BL7" s="7"/>
      <c r="BM7" s="7"/>
      <c r="BN7" s="7"/>
      <c r="BO7" s="7"/>
      <c r="BP7" s="7"/>
      <c r="BQ7" s="7"/>
      <c r="BR7" s="7"/>
      <c r="BS7" s="6">
        <v>0</v>
      </c>
      <c r="BT7" s="7"/>
      <c r="BU7" s="7"/>
      <c r="BV7" s="7"/>
      <c r="BW7" s="7"/>
      <c r="BX7" s="7"/>
      <c r="BY7" s="7"/>
      <c r="BZ7" s="7"/>
      <c r="CA7" s="6">
        <v>0</v>
      </c>
      <c r="CB7" s="7"/>
      <c r="CC7" s="7"/>
      <c r="CD7" s="7"/>
      <c r="CE7" s="7"/>
      <c r="CF7" s="7"/>
      <c r="CG7" s="7"/>
      <c r="CH7" s="7"/>
      <c r="CI7" s="6">
        <v>0</v>
      </c>
      <c r="CJ7" s="7"/>
      <c r="CK7" s="7"/>
      <c r="CL7" s="7"/>
      <c r="CM7" s="7"/>
      <c r="CN7" s="7"/>
      <c r="CO7" s="7"/>
      <c r="CP7" s="7"/>
      <c r="CQ7" s="6">
        <v>0</v>
      </c>
      <c r="CR7" s="7"/>
      <c r="CS7" s="7"/>
      <c r="CT7" s="7"/>
      <c r="CU7" s="7"/>
      <c r="CV7" s="7"/>
      <c r="CW7" s="7"/>
      <c r="CX7" s="7"/>
      <c r="CY7" s="6">
        <f>ROUND(G7+O7+W7+AE7+AM7+AU7+BC7+BK7+BS7+CA7+CI7+CQ7,5)</f>
        <v>185.08</v>
      </c>
      <c r="CZ7" s="7"/>
      <c r="DA7" s="6"/>
      <c r="DB7" s="7"/>
      <c r="DC7" s="6">
        <f t="shared" si="0"/>
        <v>-185.08</v>
      </c>
      <c r="DD7" s="7"/>
      <c r="DE7" s="8"/>
    </row>
    <row r="8" spans="1:109" hidden="1" x14ac:dyDescent="0.3">
      <c r="A8" s="2"/>
      <c r="B8" s="2"/>
      <c r="C8" s="2"/>
      <c r="D8" s="2"/>
      <c r="E8" s="2"/>
      <c r="F8" s="2" t="s">
        <v>21</v>
      </c>
      <c r="G8" s="6">
        <v>11.86</v>
      </c>
      <c r="H8" s="7"/>
      <c r="I8" s="6"/>
      <c r="J8" s="7"/>
      <c r="K8" s="6"/>
      <c r="L8" s="7"/>
      <c r="M8" s="8"/>
      <c r="N8" s="7"/>
      <c r="O8" s="6">
        <v>11.49</v>
      </c>
      <c r="P8" s="7"/>
      <c r="Q8" s="6"/>
      <c r="R8" s="7"/>
      <c r="S8" s="6"/>
      <c r="T8" s="7"/>
      <c r="U8" s="8"/>
      <c r="V8" s="7"/>
      <c r="W8" s="6">
        <v>11.12</v>
      </c>
      <c r="X8" s="7"/>
      <c r="Y8" s="6"/>
      <c r="Z8" s="7"/>
      <c r="AA8" s="6"/>
      <c r="AB8" s="7"/>
      <c r="AC8" s="8"/>
      <c r="AD8" s="7"/>
      <c r="AE8" s="6">
        <v>11.12</v>
      </c>
      <c r="AF8" s="7"/>
      <c r="AG8" s="6"/>
      <c r="AH8" s="7"/>
      <c r="AI8" s="6"/>
      <c r="AJ8" s="7"/>
      <c r="AK8" s="8"/>
      <c r="AL8" s="7"/>
      <c r="AM8" s="6">
        <v>5.74</v>
      </c>
      <c r="AN8" s="7"/>
      <c r="AO8" s="6"/>
      <c r="AP8" s="7"/>
      <c r="AQ8" s="6"/>
      <c r="AR8" s="7"/>
      <c r="AS8" s="8"/>
      <c r="AT8" s="7"/>
      <c r="AU8" s="6">
        <v>2.1</v>
      </c>
      <c r="AV8" s="7"/>
      <c r="AW8" s="6"/>
      <c r="AX8" s="7"/>
      <c r="AY8" s="6"/>
      <c r="AZ8" s="7"/>
      <c r="BA8" s="8"/>
      <c r="BB8" s="7"/>
      <c r="BC8" s="6">
        <v>1.87</v>
      </c>
      <c r="BD8" s="7"/>
      <c r="BE8" s="7"/>
      <c r="BF8" s="7"/>
      <c r="BG8" s="7"/>
      <c r="BH8" s="7"/>
      <c r="BI8" s="7"/>
      <c r="BJ8" s="7"/>
      <c r="BK8" s="6">
        <v>0</v>
      </c>
      <c r="BL8" s="7"/>
      <c r="BM8" s="7"/>
      <c r="BN8" s="7"/>
      <c r="BO8" s="7"/>
      <c r="BP8" s="7"/>
      <c r="BQ8" s="7"/>
      <c r="BR8" s="7"/>
      <c r="BS8" s="6">
        <v>0</v>
      </c>
      <c r="BT8" s="7"/>
      <c r="BU8" s="7"/>
      <c r="BV8" s="7"/>
      <c r="BW8" s="7"/>
      <c r="BX8" s="7"/>
      <c r="BY8" s="7"/>
      <c r="BZ8" s="7"/>
      <c r="CA8" s="6">
        <v>0</v>
      </c>
      <c r="CB8" s="7"/>
      <c r="CC8" s="7"/>
      <c r="CD8" s="7"/>
      <c r="CE8" s="7"/>
      <c r="CF8" s="7"/>
      <c r="CG8" s="7"/>
      <c r="CH8" s="7"/>
      <c r="CI8" s="6">
        <v>0</v>
      </c>
      <c r="CJ8" s="7"/>
      <c r="CK8" s="7"/>
      <c r="CL8" s="7"/>
      <c r="CM8" s="7"/>
      <c r="CN8" s="7"/>
      <c r="CO8" s="7"/>
      <c r="CP8" s="7"/>
      <c r="CQ8" s="6">
        <v>0</v>
      </c>
      <c r="CR8" s="7"/>
      <c r="CS8" s="7"/>
      <c r="CT8" s="7"/>
      <c r="CU8" s="7"/>
      <c r="CV8" s="7"/>
      <c r="CW8" s="7"/>
      <c r="CX8" s="7"/>
      <c r="CY8" s="6">
        <f>ROUND(G8+O8+W8+AE8+AM8+AU8+BC8+BK8+BS8+CA8+CI8+CQ8,5)</f>
        <v>55.3</v>
      </c>
      <c r="CZ8" s="7"/>
      <c r="DA8" s="6"/>
      <c r="DB8" s="7"/>
      <c r="DC8" s="6">
        <f t="shared" si="0"/>
        <v>-55.3</v>
      </c>
      <c r="DD8" s="7"/>
      <c r="DE8" s="8"/>
    </row>
    <row r="9" spans="1:109" ht="15" hidden="1" thickBot="1" x14ac:dyDescent="0.35">
      <c r="A9" s="2"/>
      <c r="B9" s="2"/>
      <c r="C9" s="2"/>
      <c r="D9" s="2"/>
      <c r="E9" s="2"/>
      <c r="F9" s="2" t="s">
        <v>22</v>
      </c>
      <c r="G9" s="9">
        <v>0</v>
      </c>
      <c r="H9" s="7"/>
      <c r="I9" s="9">
        <v>50</v>
      </c>
      <c r="J9" s="7"/>
      <c r="K9" s="9">
        <f>ROUND((G9-I9),5)</f>
        <v>-50</v>
      </c>
      <c r="L9" s="7"/>
      <c r="M9" s="10">
        <f>ROUND(IF(I9=0, IF(G9=0, 0, 1), G9/I9),5)</f>
        <v>0</v>
      </c>
      <c r="N9" s="7"/>
      <c r="O9" s="9">
        <v>0</v>
      </c>
      <c r="P9" s="7"/>
      <c r="Q9" s="9">
        <v>0</v>
      </c>
      <c r="R9" s="7"/>
      <c r="S9" s="9">
        <f>ROUND((O9-Q9),5)</f>
        <v>0</v>
      </c>
      <c r="T9" s="7"/>
      <c r="U9" s="10">
        <f>ROUND(IF(Q9=0, IF(O9=0, 0, 1), O9/Q9),5)</f>
        <v>0</v>
      </c>
      <c r="V9" s="7"/>
      <c r="W9" s="9">
        <v>0</v>
      </c>
      <c r="X9" s="7"/>
      <c r="Y9" s="9">
        <v>0</v>
      </c>
      <c r="Z9" s="7"/>
      <c r="AA9" s="9">
        <f>ROUND((W9-Y9),5)</f>
        <v>0</v>
      </c>
      <c r="AB9" s="7"/>
      <c r="AC9" s="10">
        <f>ROUND(IF(Y9=0, IF(W9=0, 0, 1), W9/Y9),5)</f>
        <v>0</v>
      </c>
      <c r="AD9" s="7"/>
      <c r="AE9" s="9">
        <v>0</v>
      </c>
      <c r="AF9" s="7"/>
      <c r="AG9" s="9">
        <v>0</v>
      </c>
      <c r="AH9" s="7"/>
      <c r="AI9" s="9">
        <f>ROUND((AE9-AG9),5)</f>
        <v>0</v>
      </c>
      <c r="AJ9" s="7"/>
      <c r="AK9" s="10">
        <f>ROUND(IF(AG9=0, IF(AE9=0, 0, 1), AE9/AG9),5)</f>
        <v>0</v>
      </c>
      <c r="AL9" s="7"/>
      <c r="AM9" s="9">
        <v>130.28</v>
      </c>
      <c r="AN9" s="7"/>
      <c r="AO9" s="9">
        <v>0</v>
      </c>
      <c r="AP9" s="7"/>
      <c r="AQ9" s="9">
        <f>ROUND((AM9-AO9),5)</f>
        <v>130.28</v>
      </c>
      <c r="AR9" s="7"/>
      <c r="AS9" s="10">
        <f>ROUND(IF(AO9=0, IF(AM9=0, 0, 1), AM9/AO9),5)</f>
        <v>1</v>
      </c>
      <c r="AT9" s="7"/>
      <c r="AU9" s="9">
        <v>150.04</v>
      </c>
      <c r="AV9" s="7"/>
      <c r="AW9" s="9">
        <v>0</v>
      </c>
      <c r="AX9" s="7"/>
      <c r="AY9" s="9">
        <f>ROUND((AU9-AW9),5)</f>
        <v>150.04</v>
      </c>
      <c r="AZ9" s="7"/>
      <c r="BA9" s="10">
        <f>ROUND(IF(AW9=0, IF(AU9=0, 0, 1), AU9/AW9),5)</f>
        <v>1</v>
      </c>
      <c r="BB9" s="7"/>
      <c r="BC9" s="9">
        <v>0</v>
      </c>
      <c r="BD9" s="7"/>
      <c r="BE9" s="7"/>
      <c r="BF9" s="7"/>
      <c r="BG9" s="7"/>
      <c r="BH9" s="7"/>
      <c r="BI9" s="7"/>
      <c r="BJ9" s="7"/>
      <c r="BK9" s="9">
        <v>0</v>
      </c>
      <c r="BL9" s="7"/>
      <c r="BM9" s="7"/>
      <c r="BN9" s="7"/>
      <c r="BO9" s="7"/>
      <c r="BP9" s="7"/>
      <c r="BQ9" s="7"/>
      <c r="BR9" s="7"/>
      <c r="BS9" s="9">
        <v>0</v>
      </c>
      <c r="BT9" s="7"/>
      <c r="BU9" s="7"/>
      <c r="BV9" s="7"/>
      <c r="BW9" s="7"/>
      <c r="BX9" s="7"/>
      <c r="BY9" s="7"/>
      <c r="BZ9" s="7"/>
      <c r="CA9" s="9">
        <v>0</v>
      </c>
      <c r="CB9" s="7"/>
      <c r="CC9" s="7"/>
      <c r="CD9" s="7"/>
      <c r="CE9" s="7"/>
      <c r="CF9" s="7"/>
      <c r="CG9" s="7"/>
      <c r="CH9" s="7"/>
      <c r="CI9" s="9">
        <v>0</v>
      </c>
      <c r="CJ9" s="7"/>
      <c r="CK9" s="7"/>
      <c r="CL9" s="7"/>
      <c r="CM9" s="7"/>
      <c r="CN9" s="7"/>
      <c r="CO9" s="7"/>
      <c r="CP9" s="7"/>
      <c r="CQ9" s="9">
        <v>0</v>
      </c>
      <c r="CR9" s="7"/>
      <c r="CS9" s="7"/>
      <c r="CT9" s="7"/>
      <c r="CU9" s="7"/>
      <c r="CV9" s="7"/>
      <c r="CW9" s="7"/>
      <c r="CX9" s="7"/>
      <c r="CY9" s="9">
        <f>ROUND(G9+O9+W9+AE9+AM9+AU9+BC9+BK9+BS9+CA9+CI9+CQ9,5)</f>
        <v>280.32</v>
      </c>
      <c r="CZ9" s="7"/>
      <c r="DA9" s="9">
        <f>ROUND(I9+Q9+Y9+AG9+AO9+AW9+BE9+BM9+BU9+CC9+CK9+CS9,5)</f>
        <v>50</v>
      </c>
      <c r="DB9" s="7"/>
      <c r="DC9" s="6">
        <f t="shared" si="0"/>
        <v>-230.32</v>
      </c>
      <c r="DD9" s="7"/>
      <c r="DE9" s="10">
        <f>ROUND(IF(DA9=0, IF(CY9=0, 0, 1), CY9/DA9),5)</f>
        <v>5.6063999999999998</v>
      </c>
    </row>
    <row r="10" spans="1:109" x14ac:dyDescent="0.3">
      <c r="A10" s="2"/>
      <c r="B10" s="2"/>
      <c r="C10" s="2"/>
      <c r="D10" s="2"/>
      <c r="E10" s="2" t="s">
        <v>19</v>
      </c>
      <c r="F10" s="2"/>
      <c r="G10" s="6">
        <f>ROUND(SUM(G6:G9),5)</f>
        <v>11.86</v>
      </c>
      <c r="H10" s="7"/>
      <c r="I10" s="6">
        <f>ROUND(SUM(I6:I9),5)</f>
        <v>50</v>
      </c>
      <c r="J10" s="7"/>
      <c r="K10" s="6">
        <f>ROUND((G10-I10),5)</f>
        <v>-38.14</v>
      </c>
      <c r="L10" s="7"/>
      <c r="M10" s="8">
        <f>ROUND(IF(I10=0, IF(G10=0, 0, 1), G10/I10),5)</f>
        <v>0.23719999999999999</v>
      </c>
      <c r="N10" s="7"/>
      <c r="O10" s="6">
        <f>ROUND(SUM(O6:O9),5)</f>
        <v>11.49</v>
      </c>
      <c r="P10" s="7"/>
      <c r="Q10" s="6">
        <f>ROUND(SUM(Q6:Q9),5)</f>
        <v>0</v>
      </c>
      <c r="R10" s="7"/>
      <c r="S10" s="6">
        <f>ROUND((O10-Q10),5)</f>
        <v>11.49</v>
      </c>
      <c r="T10" s="7"/>
      <c r="U10" s="8">
        <f>ROUND(IF(Q10=0, IF(O10=0, 0, 1), O10/Q10),5)</f>
        <v>1</v>
      </c>
      <c r="V10" s="7"/>
      <c r="W10" s="6">
        <f>ROUND(SUM(W6:W9),5)</f>
        <v>196.2</v>
      </c>
      <c r="X10" s="7"/>
      <c r="Y10" s="6">
        <f>ROUND(SUM(Y6:Y9),5)</f>
        <v>0</v>
      </c>
      <c r="Z10" s="7"/>
      <c r="AA10" s="6">
        <f>ROUND((W10-Y10),5)</f>
        <v>196.2</v>
      </c>
      <c r="AB10" s="7"/>
      <c r="AC10" s="8">
        <f>ROUND(IF(Y10=0, IF(W10=0, 0, 1), W10/Y10),5)</f>
        <v>1</v>
      </c>
      <c r="AD10" s="7"/>
      <c r="AE10" s="6">
        <f>ROUND(SUM(AE6:AE9),5)</f>
        <v>11.12</v>
      </c>
      <c r="AF10" s="7"/>
      <c r="AG10" s="6">
        <f>ROUND(SUM(AG6:AG9),5)</f>
        <v>0</v>
      </c>
      <c r="AH10" s="7"/>
      <c r="AI10" s="6">
        <f>ROUND((AE10-AG10),5)</f>
        <v>11.12</v>
      </c>
      <c r="AJ10" s="7"/>
      <c r="AK10" s="8">
        <f>ROUND(IF(AG10=0, IF(AE10=0, 0, 1), AE10/AG10),5)</f>
        <v>1</v>
      </c>
      <c r="AL10" s="7"/>
      <c r="AM10" s="6">
        <f>ROUND(SUM(AM6:AM9),5)</f>
        <v>136.02000000000001</v>
      </c>
      <c r="AN10" s="7"/>
      <c r="AO10" s="6">
        <f>ROUND(SUM(AO6:AO9),5)</f>
        <v>0</v>
      </c>
      <c r="AP10" s="7"/>
      <c r="AQ10" s="6">
        <f>ROUND((AM10-AO10),5)</f>
        <v>136.02000000000001</v>
      </c>
      <c r="AR10" s="7"/>
      <c r="AS10" s="8">
        <f>ROUND(IF(AO10=0, IF(AM10=0, 0, 1), AM10/AO10),5)</f>
        <v>1</v>
      </c>
      <c r="AT10" s="7"/>
      <c r="AU10" s="6">
        <f>ROUND(SUM(AU6:AU9),5)</f>
        <v>152.13999999999999</v>
      </c>
      <c r="AV10" s="7"/>
      <c r="AW10" s="6">
        <f>ROUND(SUM(AW6:AW9),5)</f>
        <v>0</v>
      </c>
      <c r="AX10" s="7"/>
      <c r="AY10" s="6">
        <f>ROUND((AU10-AW10),5)</f>
        <v>152.13999999999999</v>
      </c>
      <c r="AZ10" s="7"/>
      <c r="BA10" s="8">
        <f>ROUND(IF(AW10=0, IF(AU10=0, 0, 1), AU10/AW10),5)</f>
        <v>1</v>
      </c>
      <c r="BB10" s="7"/>
      <c r="BC10" s="6">
        <f>ROUND(SUM(BC6:BC9),5)</f>
        <v>1.87</v>
      </c>
      <c r="BD10" s="7"/>
      <c r="BE10" s="7"/>
      <c r="BF10" s="7"/>
      <c r="BG10" s="7"/>
      <c r="BH10" s="7"/>
      <c r="BI10" s="7"/>
      <c r="BJ10" s="7"/>
      <c r="BK10" s="6">
        <f>ROUND(SUM(BK6:BK9),5)</f>
        <v>0</v>
      </c>
      <c r="BL10" s="7"/>
      <c r="BM10" s="7"/>
      <c r="BN10" s="7"/>
      <c r="BO10" s="7"/>
      <c r="BP10" s="7"/>
      <c r="BQ10" s="7"/>
      <c r="BR10" s="7"/>
      <c r="BS10" s="6">
        <f>ROUND(SUM(BS6:BS9),5)</f>
        <v>0</v>
      </c>
      <c r="BT10" s="7"/>
      <c r="BU10" s="7"/>
      <c r="BV10" s="7"/>
      <c r="BW10" s="7"/>
      <c r="BX10" s="7"/>
      <c r="BY10" s="7"/>
      <c r="BZ10" s="7"/>
      <c r="CA10" s="6">
        <f>ROUND(SUM(CA6:CA9),5)</f>
        <v>0</v>
      </c>
      <c r="CB10" s="7"/>
      <c r="CC10" s="7"/>
      <c r="CD10" s="7"/>
      <c r="CE10" s="7"/>
      <c r="CF10" s="7"/>
      <c r="CG10" s="7"/>
      <c r="CH10" s="7"/>
      <c r="CI10" s="6">
        <f>ROUND(SUM(CI6:CI9),5)</f>
        <v>0</v>
      </c>
      <c r="CJ10" s="7"/>
      <c r="CK10" s="7"/>
      <c r="CL10" s="7"/>
      <c r="CM10" s="7"/>
      <c r="CN10" s="7"/>
      <c r="CO10" s="7"/>
      <c r="CP10" s="7"/>
      <c r="CQ10" s="6">
        <f>ROUND(SUM(CQ6:CQ9),5)</f>
        <v>0</v>
      </c>
      <c r="CR10" s="7"/>
      <c r="CS10" s="7"/>
      <c r="CT10" s="7"/>
      <c r="CU10" s="7"/>
      <c r="CV10" s="7"/>
      <c r="CW10" s="7"/>
      <c r="CX10" s="7"/>
      <c r="CY10" s="6">
        <f>ROUND(G10+O10+W10+AE10+AM10+AU10+BC10+BK10+BS10+CA10+CI10+CQ10,5)</f>
        <v>520.70000000000005</v>
      </c>
      <c r="CZ10" s="7"/>
      <c r="DA10" s="6">
        <f>ROUND(I10+Q10+Y10+AG10+AO10+AW10+BE10+BM10+BU10+CC10+CK10+CS10,5)</f>
        <v>50</v>
      </c>
      <c r="DB10" s="7"/>
      <c r="DC10" s="6">
        <f t="shared" si="0"/>
        <v>-470.70000000000005</v>
      </c>
      <c r="DD10" s="7"/>
      <c r="DE10" s="8">
        <f>ROUND(IF(DA10=0, IF(CY10=0, 0, 1), CY10/DA10),5)</f>
        <v>10.414</v>
      </c>
    </row>
    <row r="11" spans="1:109" ht="15" thickBot="1" x14ac:dyDescent="0.35">
      <c r="A11" s="2"/>
      <c r="B11" s="2"/>
      <c r="C11" s="2"/>
      <c r="D11" s="2"/>
      <c r="E11" s="2" t="s">
        <v>23</v>
      </c>
      <c r="F11" s="2"/>
      <c r="G11" s="11">
        <v>4430.97</v>
      </c>
      <c r="H11" s="7"/>
      <c r="I11" s="11">
        <v>119950</v>
      </c>
      <c r="J11" s="7"/>
      <c r="K11" s="11">
        <f>ROUND((G11-I11),5)</f>
        <v>-115519.03</v>
      </c>
      <c r="L11" s="7"/>
      <c r="M11" s="12">
        <f>ROUND(IF(I11=0, IF(G11=0, 0, 1), G11/I11),5)</f>
        <v>3.6940000000000001E-2</v>
      </c>
      <c r="N11" s="7"/>
      <c r="O11" s="11">
        <v>11763.1</v>
      </c>
      <c r="P11" s="7"/>
      <c r="Q11" s="11">
        <v>0</v>
      </c>
      <c r="R11" s="7"/>
      <c r="S11" s="11">
        <f>ROUND((O11-Q11),5)</f>
        <v>11763.1</v>
      </c>
      <c r="T11" s="7"/>
      <c r="U11" s="12">
        <f>ROUND(IF(Q11=0, IF(O11=0, 0, 1), O11/Q11),5)</f>
        <v>1</v>
      </c>
      <c r="V11" s="7"/>
      <c r="W11" s="11">
        <v>34905.919999999998</v>
      </c>
      <c r="X11" s="7"/>
      <c r="Y11" s="11">
        <v>0</v>
      </c>
      <c r="Z11" s="7"/>
      <c r="AA11" s="11">
        <f>ROUND((W11-Y11),5)</f>
        <v>34905.919999999998</v>
      </c>
      <c r="AB11" s="7"/>
      <c r="AC11" s="12">
        <f>ROUND(IF(Y11=0, IF(W11=0, 0, 1), W11/Y11),5)</f>
        <v>1</v>
      </c>
      <c r="AD11" s="7"/>
      <c r="AE11" s="11">
        <v>60112.24</v>
      </c>
      <c r="AF11" s="7"/>
      <c r="AG11" s="11">
        <v>0</v>
      </c>
      <c r="AH11" s="7"/>
      <c r="AI11" s="11">
        <f>ROUND((AE11-AG11),5)</f>
        <v>60112.24</v>
      </c>
      <c r="AJ11" s="7"/>
      <c r="AK11" s="12">
        <f>ROUND(IF(AG11=0, IF(AE11=0, 0, 1), AE11/AG11),5)</f>
        <v>1</v>
      </c>
      <c r="AL11" s="7"/>
      <c r="AM11" s="11">
        <v>19254.599999999999</v>
      </c>
      <c r="AN11" s="7"/>
      <c r="AO11" s="11">
        <v>0</v>
      </c>
      <c r="AP11" s="7"/>
      <c r="AQ11" s="11">
        <f>ROUND((AM11-AO11),5)</f>
        <v>19254.599999999999</v>
      </c>
      <c r="AR11" s="7"/>
      <c r="AS11" s="12">
        <f>ROUND(IF(AO11=0, IF(AM11=0, 0, 1), AM11/AO11),5)</f>
        <v>1</v>
      </c>
      <c r="AT11" s="7"/>
      <c r="AU11" s="11">
        <v>11080.68</v>
      </c>
      <c r="AV11" s="7"/>
      <c r="AW11" s="11">
        <v>0</v>
      </c>
      <c r="AX11" s="7"/>
      <c r="AY11" s="11">
        <f>ROUND((AU11-AW11),5)</f>
        <v>11080.68</v>
      </c>
      <c r="AZ11" s="7"/>
      <c r="BA11" s="12">
        <f>ROUND(IF(AW11=0, IF(AU11=0, 0, 1), AU11/AW11),5)</f>
        <v>1</v>
      </c>
      <c r="BB11" s="7"/>
      <c r="BC11" s="11">
        <v>0</v>
      </c>
      <c r="BD11" s="7"/>
      <c r="BE11" s="7"/>
      <c r="BF11" s="7"/>
      <c r="BG11" s="7"/>
      <c r="BH11" s="7"/>
      <c r="BI11" s="7"/>
      <c r="BJ11" s="7"/>
      <c r="BK11" s="11">
        <v>5146.9799999999996</v>
      </c>
      <c r="BL11" s="7"/>
      <c r="BM11" s="7"/>
      <c r="BN11" s="7"/>
      <c r="BO11" s="7"/>
      <c r="BP11" s="7"/>
      <c r="BQ11" s="7"/>
      <c r="BR11" s="7"/>
      <c r="BS11" s="11">
        <v>0</v>
      </c>
      <c r="BT11" s="7"/>
      <c r="BU11" s="7"/>
      <c r="BV11" s="7"/>
      <c r="BW11" s="7"/>
      <c r="BX11" s="7"/>
      <c r="BY11" s="7"/>
      <c r="BZ11" s="7"/>
      <c r="CA11" s="11">
        <v>0</v>
      </c>
      <c r="CB11" s="7"/>
      <c r="CC11" s="7"/>
      <c r="CD11" s="7"/>
      <c r="CE11" s="7"/>
      <c r="CF11" s="7"/>
      <c r="CG11" s="7"/>
      <c r="CH11" s="7"/>
      <c r="CI11" s="11">
        <v>0</v>
      </c>
      <c r="CJ11" s="7"/>
      <c r="CK11" s="7"/>
      <c r="CL11" s="7"/>
      <c r="CM11" s="7"/>
      <c r="CN11" s="7"/>
      <c r="CO11" s="7"/>
      <c r="CP11" s="7"/>
      <c r="CQ11" s="11">
        <v>0</v>
      </c>
      <c r="CR11" s="7"/>
      <c r="CS11" s="7"/>
      <c r="CT11" s="7"/>
      <c r="CU11" s="7"/>
      <c r="CV11" s="7"/>
      <c r="CW11" s="7"/>
      <c r="CX11" s="7"/>
      <c r="CY11" s="11">
        <f>ROUND(G11+O11+W11+AE11+AM11+AU11+BC11+BK11+BS11+CA11+CI11+CQ11,5)</f>
        <v>146694.49</v>
      </c>
      <c r="CZ11" s="7"/>
      <c r="DA11" s="11">
        <f>ROUND(I11+Q11+Y11+AG11+AO11+AW11+BE11+BM11+BU11+CC11+CK11+CS11,5)</f>
        <v>119950</v>
      </c>
      <c r="DB11" s="7"/>
      <c r="DC11" s="29">
        <f t="shared" si="0"/>
        <v>-26744.489999999991</v>
      </c>
      <c r="DD11" s="7"/>
      <c r="DE11" s="12">
        <f>ROUND(IF(DA11=0, IF(CY11=0, 0, 1), CY11/DA11),5)</f>
        <v>1.22296</v>
      </c>
    </row>
    <row r="12" spans="1:109" ht="15" thickBot="1" x14ac:dyDescent="0.35">
      <c r="A12" s="2"/>
      <c r="B12" s="2"/>
      <c r="C12" s="2"/>
      <c r="D12" s="2" t="s">
        <v>24</v>
      </c>
      <c r="E12" s="2"/>
      <c r="F12" s="2"/>
      <c r="G12" s="13">
        <f>ROUND(SUM(G4:G5)+SUM(G10:G11),5)</f>
        <v>4442.83</v>
      </c>
      <c r="H12" s="7"/>
      <c r="I12" s="13">
        <f>ROUND(SUM(I4:I5)+SUM(I10:I11),5)</f>
        <v>120000</v>
      </c>
      <c r="J12" s="7"/>
      <c r="K12" s="13">
        <f>ROUND((G12-I12),5)</f>
        <v>-115557.17</v>
      </c>
      <c r="L12" s="7"/>
      <c r="M12" s="14">
        <f>ROUND(IF(I12=0, IF(G12=0, 0, 1), G12/I12),5)</f>
        <v>3.7019999999999997E-2</v>
      </c>
      <c r="N12" s="7"/>
      <c r="O12" s="13">
        <f>ROUND(SUM(O4:O5)+SUM(O10:O11),5)</f>
        <v>11774.59</v>
      </c>
      <c r="P12" s="7"/>
      <c r="Q12" s="13">
        <f>ROUND(SUM(Q4:Q5)+SUM(Q10:Q11),5)</f>
        <v>0</v>
      </c>
      <c r="R12" s="7"/>
      <c r="S12" s="13">
        <f>ROUND((O12-Q12),5)</f>
        <v>11774.59</v>
      </c>
      <c r="T12" s="7"/>
      <c r="U12" s="14">
        <f>ROUND(IF(Q12=0, IF(O12=0, 0, 1), O12/Q12),5)</f>
        <v>1</v>
      </c>
      <c r="V12" s="7"/>
      <c r="W12" s="13">
        <f>ROUND(SUM(W4:W5)+SUM(W10:W11),5)</f>
        <v>85892.12</v>
      </c>
      <c r="X12" s="7"/>
      <c r="Y12" s="13">
        <f>ROUND(SUM(Y4:Y5)+SUM(Y10:Y11),5)</f>
        <v>0</v>
      </c>
      <c r="Z12" s="7"/>
      <c r="AA12" s="13">
        <f>ROUND((W12-Y12),5)</f>
        <v>85892.12</v>
      </c>
      <c r="AB12" s="7"/>
      <c r="AC12" s="14">
        <f>ROUND(IF(Y12=0, IF(W12=0, 0, 1), W12/Y12),5)</f>
        <v>1</v>
      </c>
      <c r="AD12" s="7"/>
      <c r="AE12" s="13">
        <f>ROUND(SUM(AE4:AE5)+SUM(AE10:AE11),5)</f>
        <v>72900.94</v>
      </c>
      <c r="AF12" s="7"/>
      <c r="AG12" s="13">
        <f>ROUND(SUM(AG4:AG5)+SUM(AG10:AG11),5)</f>
        <v>0</v>
      </c>
      <c r="AH12" s="7"/>
      <c r="AI12" s="13">
        <f>ROUND((AE12-AG12),5)</f>
        <v>72900.94</v>
      </c>
      <c r="AJ12" s="7"/>
      <c r="AK12" s="14">
        <f>ROUND(IF(AG12=0, IF(AE12=0, 0, 1), AE12/AG12),5)</f>
        <v>1</v>
      </c>
      <c r="AL12" s="7"/>
      <c r="AM12" s="13">
        <f>ROUND(SUM(AM4:AM5)+SUM(AM10:AM11),5)</f>
        <v>19390.62</v>
      </c>
      <c r="AN12" s="7"/>
      <c r="AO12" s="13">
        <f>ROUND(SUM(AO4:AO5)+SUM(AO10:AO11),5)</f>
        <v>0</v>
      </c>
      <c r="AP12" s="7"/>
      <c r="AQ12" s="13">
        <f>ROUND((AM12-AO12),5)</f>
        <v>19390.62</v>
      </c>
      <c r="AR12" s="7"/>
      <c r="AS12" s="14">
        <f>ROUND(IF(AO12=0, IF(AM12=0, 0, 1), AM12/AO12),5)</f>
        <v>1</v>
      </c>
      <c r="AT12" s="7"/>
      <c r="AU12" s="13">
        <f>ROUND(SUM(AU4:AU5)+SUM(AU10:AU11),5)</f>
        <v>11232.82</v>
      </c>
      <c r="AV12" s="7"/>
      <c r="AW12" s="13">
        <f>ROUND(SUM(AW4:AW5)+SUM(AW10:AW11),5)</f>
        <v>0</v>
      </c>
      <c r="AX12" s="7"/>
      <c r="AY12" s="13">
        <f>ROUND((AU12-AW12),5)</f>
        <v>11232.82</v>
      </c>
      <c r="AZ12" s="7"/>
      <c r="BA12" s="14">
        <f>ROUND(IF(AW12=0, IF(AU12=0, 0, 1), AU12/AW12),5)</f>
        <v>1</v>
      </c>
      <c r="BB12" s="7"/>
      <c r="BC12" s="13">
        <f>ROUND(SUM(BC4:BC5)+SUM(BC10:BC11),5)</f>
        <v>1.87</v>
      </c>
      <c r="BD12" s="7"/>
      <c r="BE12" s="7"/>
      <c r="BF12" s="7"/>
      <c r="BG12" s="7"/>
      <c r="BH12" s="7"/>
      <c r="BI12" s="7"/>
      <c r="BJ12" s="7"/>
      <c r="BK12" s="13">
        <f>ROUND(SUM(BK4:BK5)+SUM(BK10:BK11),5)</f>
        <v>5146.9799999999996</v>
      </c>
      <c r="BL12" s="7"/>
      <c r="BM12" s="7"/>
      <c r="BN12" s="7"/>
      <c r="BO12" s="7"/>
      <c r="BP12" s="7"/>
      <c r="BQ12" s="7"/>
      <c r="BR12" s="7"/>
      <c r="BS12" s="13">
        <f>ROUND(SUM(BS4:BS5)+SUM(BS10:BS11),5)</f>
        <v>0</v>
      </c>
      <c r="BT12" s="7"/>
      <c r="BU12" s="7"/>
      <c r="BV12" s="7"/>
      <c r="BW12" s="7"/>
      <c r="BX12" s="7"/>
      <c r="BY12" s="7"/>
      <c r="BZ12" s="7"/>
      <c r="CA12" s="13">
        <f>ROUND(SUM(CA4:CA5)+SUM(CA10:CA11),5)</f>
        <v>0</v>
      </c>
      <c r="CB12" s="7"/>
      <c r="CC12" s="7"/>
      <c r="CD12" s="7"/>
      <c r="CE12" s="7"/>
      <c r="CF12" s="7"/>
      <c r="CG12" s="7"/>
      <c r="CH12" s="7"/>
      <c r="CI12" s="13">
        <f>ROUND(SUM(CI4:CI5)+SUM(CI10:CI11),5)</f>
        <v>0</v>
      </c>
      <c r="CJ12" s="7"/>
      <c r="CK12" s="7"/>
      <c r="CL12" s="7"/>
      <c r="CM12" s="7"/>
      <c r="CN12" s="7"/>
      <c r="CO12" s="7"/>
      <c r="CP12" s="7"/>
      <c r="CQ12" s="13">
        <f>ROUND(SUM(CQ4:CQ5)+SUM(CQ10:CQ11),5)</f>
        <v>0</v>
      </c>
      <c r="CR12" s="7"/>
      <c r="CS12" s="7"/>
      <c r="CT12" s="7"/>
      <c r="CU12" s="7"/>
      <c r="CV12" s="7"/>
      <c r="CW12" s="7"/>
      <c r="CX12" s="7"/>
      <c r="CY12" s="13">
        <f>ROUND(G12+O12+W12+AE12+AM12+AU12+BC12+BK12+BS12+CA12+CI12+CQ12,5)</f>
        <v>210782.77</v>
      </c>
      <c r="CZ12" s="7"/>
      <c r="DA12" s="13">
        <f>ROUND(I12+Q12+Y12+AG12+AO12+AW12+BE12+BM12+BU12+CC12+CK12+CS12,5)</f>
        <v>120000</v>
      </c>
      <c r="DB12" s="7"/>
      <c r="DC12" s="30">
        <f t="shared" si="0"/>
        <v>-90782.76999999999</v>
      </c>
      <c r="DD12" s="7"/>
      <c r="DE12" s="14">
        <f>ROUND(IF(DA12=0, IF(CY12=0, 0, 1), CY12/DA12),5)</f>
        <v>1.7565200000000001</v>
      </c>
    </row>
    <row r="13" spans="1:109" hidden="1" x14ac:dyDescent="0.3">
      <c r="A13" s="2"/>
      <c r="B13" s="2"/>
      <c r="C13" s="2" t="s">
        <v>25</v>
      </c>
      <c r="D13" s="2"/>
      <c r="E13" s="2"/>
      <c r="F13" s="2"/>
      <c r="G13" s="6">
        <f>G12</f>
        <v>4442.83</v>
      </c>
      <c r="H13" s="7"/>
      <c r="I13" s="6">
        <f>I12</f>
        <v>120000</v>
      </c>
      <c r="J13" s="7"/>
      <c r="K13" s="6">
        <f>ROUND((G13-I13),5)</f>
        <v>-115557.17</v>
      </c>
      <c r="L13" s="7"/>
      <c r="M13" s="8">
        <f>ROUND(IF(I13=0, IF(G13=0, 0, 1), G13/I13),5)</f>
        <v>3.7019999999999997E-2</v>
      </c>
      <c r="N13" s="7"/>
      <c r="O13" s="6">
        <f>O12</f>
        <v>11774.59</v>
      </c>
      <c r="P13" s="7"/>
      <c r="Q13" s="6">
        <f>Q12</f>
        <v>0</v>
      </c>
      <c r="R13" s="7"/>
      <c r="S13" s="6">
        <f>ROUND((O13-Q13),5)</f>
        <v>11774.59</v>
      </c>
      <c r="T13" s="7"/>
      <c r="U13" s="8">
        <f>ROUND(IF(Q13=0, IF(O13=0, 0, 1), O13/Q13),5)</f>
        <v>1</v>
      </c>
      <c r="V13" s="7"/>
      <c r="W13" s="6">
        <f>W12</f>
        <v>85892.12</v>
      </c>
      <c r="X13" s="7"/>
      <c r="Y13" s="6">
        <f>Y12</f>
        <v>0</v>
      </c>
      <c r="Z13" s="7"/>
      <c r="AA13" s="6">
        <f>ROUND((W13-Y13),5)</f>
        <v>85892.12</v>
      </c>
      <c r="AB13" s="7"/>
      <c r="AC13" s="8">
        <f>ROUND(IF(Y13=0, IF(W13=0, 0, 1), W13/Y13),5)</f>
        <v>1</v>
      </c>
      <c r="AD13" s="7"/>
      <c r="AE13" s="6">
        <f>AE12</f>
        <v>72900.94</v>
      </c>
      <c r="AF13" s="7"/>
      <c r="AG13" s="6">
        <f>AG12</f>
        <v>0</v>
      </c>
      <c r="AH13" s="7"/>
      <c r="AI13" s="6">
        <f>ROUND((AE13-AG13),5)</f>
        <v>72900.94</v>
      </c>
      <c r="AJ13" s="7"/>
      <c r="AK13" s="8">
        <f>ROUND(IF(AG13=0, IF(AE13=0, 0, 1), AE13/AG13),5)</f>
        <v>1</v>
      </c>
      <c r="AL13" s="7"/>
      <c r="AM13" s="6">
        <f>AM12</f>
        <v>19390.62</v>
      </c>
      <c r="AN13" s="7"/>
      <c r="AO13" s="6">
        <f>AO12</f>
        <v>0</v>
      </c>
      <c r="AP13" s="7"/>
      <c r="AQ13" s="6">
        <f>ROUND((AM13-AO13),5)</f>
        <v>19390.62</v>
      </c>
      <c r="AR13" s="7"/>
      <c r="AS13" s="8">
        <f>ROUND(IF(AO13=0, IF(AM13=0, 0, 1), AM13/AO13),5)</f>
        <v>1</v>
      </c>
      <c r="AT13" s="7"/>
      <c r="AU13" s="6">
        <f>AU12</f>
        <v>11232.82</v>
      </c>
      <c r="AV13" s="7"/>
      <c r="AW13" s="6">
        <f>AW12</f>
        <v>0</v>
      </c>
      <c r="AX13" s="7"/>
      <c r="AY13" s="6">
        <f>ROUND((AU13-AW13),5)</f>
        <v>11232.82</v>
      </c>
      <c r="AZ13" s="7"/>
      <c r="BA13" s="8">
        <f>ROUND(IF(AW13=0, IF(AU13=0, 0, 1), AU13/AW13),5)</f>
        <v>1</v>
      </c>
      <c r="BB13" s="7"/>
      <c r="BC13" s="6">
        <f>BC12</f>
        <v>1.87</v>
      </c>
      <c r="BD13" s="7"/>
      <c r="BE13" s="7"/>
      <c r="BF13" s="7"/>
      <c r="BG13" s="7"/>
      <c r="BH13" s="7"/>
      <c r="BI13" s="7"/>
      <c r="BJ13" s="7"/>
      <c r="BK13" s="6">
        <f>BK12</f>
        <v>5146.9799999999996</v>
      </c>
      <c r="BL13" s="7"/>
      <c r="BM13" s="7"/>
      <c r="BN13" s="7"/>
      <c r="BO13" s="7"/>
      <c r="BP13" s="7"/>
      <c r="BQ13" s="7"/>
      <c r="BR13" s="7"/>
      <c r="BS13" s="6">
        <f>BS12</f>
        <v>0</v>
      </c>
      <c r="BT13" s="7"/>
      <c r="BU13" s="7"/>
      <c r="BV13" s="7"/>
      <c r="BW13" s="7"/>
      <c r="BX13" s="7"/>
      <c r="BY13" s="7"/>
      <c r="BZ13" s="7"/>
      <c r="CA13" s="6">
        <f>CA12</f>
        <v>0</v>
      </c>
      <c r="CB13" s="7"/>
      <c r="CC13" s="7"/>
      <c r="CD13" s="7"/>
      <c r="CE13" s="7"/>
      <c r="CF13" s="7"/>
      <c r="CG13" s="7"/>
      <c r="CH13" s="7"/>
      <c r="CI13" s="6">
        <f>CI12</f>
        <v>0</v>
      </c>
      <c r="CJ13" s="7"/>
      <c r="CK13" s="7"/>
      <c r="CL13" s="7"/>
      <c r="CM13" s="7"/>
      <c r="CN13" s="7"/>
      <c r="CO13" s="7"/>
      <c r="CP13" s="7"/>
      <c r="CQ13" s="6">
        <f>CQ12</f>
        <v>0</v>
      </c>
      <c r="CR13" s="7"/>
      <c r="CS13" s="7"/>
      <c r="CT13" s="7"/>
      <c r="CU13" s="7"/>
      <c r="CV13" s="7"/>
      <c r="CW13" s="7"/>
      <c r="CX13" s="7"/>
      <c r="CY13" s="6">
        <f>ROUND(G13+O13+W13+AE13+AM13+AU13+BC13+BK13+BS13+CA13+CI13+CQ13,5)</f>
        <v>210782.77</v>
      </c>
      <c r="CZ13" s="7"/>
      <c r="DA13" s="6">
        <f>ROUND(I13+Q13+Y13+AG13+AO13+AW13+BE13+BM13+BU13+CC13+CK13+CS13,5)</f>
        <v>120000</v>
      </c>
      <c r="DB13" s="7"/>
      <c r="DC13" s="6">
        <f t="shared" si="0"/>
        <v>-90782.76999999999</v>
      </c>
      <c r="DD13" s="7"/>
      <c r="DE13" s="8">
        <f>ROUND(IF(DA13=0, IF(CY13=0, 0, 1), CY13/DA13),5)</f>
        <v>1.7565200000000001</v>
      </c>
    </row>
    <row r="14" spans="1:109" x14ac:dyDescent="0.3">
      <c r="A14" s="2"/>
      <c r="B14" s="2"/>
      <c r="C14" s="2"/>
      <c r="D14" s="2" t="s">
        <v>26</v>
      </c>
      <c r="E14" s="2"/>
      <c r="F14" s="2"/>
      <c r="G14" s="6"/>
      <c r="H14" s="7"/>
      <c r="I14" s="6"/>
      <c r="J14" s="7"/>
      <c r="K14" s="6"/>
      <c r="L14" s="7"/>
      <c r="M14" s="8"/>
      <c r="N14" s="7"/>
      <c r="O14" s="6"/>
      <c r="P14" s="7"/>
      <c r="Q14" s="6"/>
      <c r="R14" s="7"/>
      <c r="S14" s="6"/>
      <c r="T14" s="7"/>
      <c r="U14" s="8"/>
      <c r="V14" s="7"/>
      <c r="W14" s="6"/>
      <c r="X14" s="7"/>
      <c r="Y14" s="6"/>
      <c r="Z14" s="7"/>
      <c r="AA14" s="6"/>
      <c r="AB14" s="7"/>
      <c r="AC14" s="8"/>
      <c r="AD14" s="7"/>
      <c r="AE14" s="6"/>
      <c r="AF14" s="7"/>
      <c r="AG14" s="6"/>
      <c r="AH14" s="7"/>
      <c r="AI14" s="6"/>
      <c r="AJ14" s="7"/>
      <c r="AK14" s="8"/>
      <c r="AL14" s="7"/>
      <c r="AM14" s="6"/>
      <c r="AN14" s="7"/>
      <c r="AO14" s="6"/>
      <c r="AP14" s="7"/>
      <c r="AQ14" s="6"/>
      <c r="AR14" s="7"/>
      <c r="AS14" s="8"/>
      <c r="AT14" s="7"/>
      <c r="AU14" s="6"/>
      <c r="AV14" s="7"/>
      <c r="AW14" s="6"/>
      <c r="AX14" s="7"/>
      <c r="AY14" s="6"/>
      <c r="AZ14" s="7"/>
      <c r="BA14" s="8"/>
      <c r="BB14" s="7"/>
      <c r="BC14" s="6"/>
      <c r="BD14" s="7"/>
      <c r="BE14" s="7"/>
      <c r="BF14" s="7"/>
      <c r="BG14" s="7"/>
      <c r="BH14" s="7"/>
      <c r="BI14" s="7"/>
      <c r="BJ14" s="7"/>
      <c r="BK14" s="6"/>
      <c r="BL14" s="7"/>
      <c r="BM14" s="7"/>
      <c r="BN14" s="7"/>
      <c r="BO14" s="7"/>
      <c r="BP14" s="7"/>
      <c r="BQ14" s="7"/>
      <c r="BR14" s="7"/>
      <c r="BS14" s="6"/>
      <c r="BT14" s="7"/>
      <c r="BU14" s="7"/>
      <c r="BV14" s="7"/>
      <c r="BW14" s="7"/>
      <c r="BX14" s="7"/>
      <c r="BY14" s="7"/>
      <c r="BZ14" s="7"/>
      <c r="CA14" s="6"/>
      <c r="CB14" s="7"/>
      <c r="CC14" s="7"/>
      <c r="CD14" s="7"/>
      <c r="CE14" s="7"/>
      <c r="CF14" s="7"/>
      <c r="CG14" s="7"/>
      <c r="CH14" s="7"/>
      <c r="CI14" s="6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6"/>
      <c r="CZ14" s="7"/>
      <c r="DA14" s="6"/>
      <c r="DB14" s="7"/>
      <c r="DC14" s="6"/>
      <c r="DD14" s="7"/>
      <c r="DE14" s="8"/>
    </row>
    <row r="15" spans="1:109" x14ac:dyDescent="0.3">
      <c r="A15" s="2"/>
      <c r="B15" s="2"/>
      <c r="C15" s="2"/>
      <c r="D15" s="2"/>
      <c r="E15" s="2" t="s">
        <v>27</v>
      </c>
      <c r="F15" s="2"/>
      <c r="G15" s="6">
        <v>412.5</v>
      </c>
      <c r="H15" s="7"/>
      <c r="I15" s="6">
        <v>8400</v>
      </c>
      <c r="J15" s="7"/>
      <c r="K15" s="6">
        <f>ROUND((G15-I15),5)</f>
        <v>-7987.5</v>
      </c>
      <c r="L15" s="7"/>
      <c r="M15" s="8">
        <f>ROUND(IF(I15=0, IF(G15=0, 0, 1), G15/I15),5)</f>
        <v>4.9110000000000001E-2</v>
      </c>
      <c r="N15" s="7"/>
      <c r="O15" s="6">
        <v>362</v>
      </c>
      <c r="P15" s="7"/>
      <c r="Q15" s="6">
        <v>0</v>
      </c>
      <c r="R15" s="7"/>
      <c r="S15" s="6">
        <f>ROUND((O15-Q15),5)</f>
        <v>362</v>
      </c>
      <c r="T15" s="7"/>
      <c r="U15" s="8">
        <f>ROUND(IF(Q15=0, IF(O15=0, 0, 1), O15/Q15),5)</f>
        <v>1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1800</v>
      </c>
      <c r="AF15" s="7"/>
      <c r="AG15" s="6">
        <v>0</v>
      </c>
      <c r="AH15" s="7"/>
      <c r="AI15" s="6">
        <f>ROUND((AE15-AG15),5)</f>
        <v>1800</v>
      </c>
      <c r="AJ15" s="7"/>
      <c r="AK15" s="8">
        <f>ROUND(IF(AG15=0, IF(AE15=0, 0, 1), AE15/AG15),5)</f>
        <v>1</v>
      </c>
      <c r="AL15" s="7"/>
      <c r="AM15" s="6">
        <v>300</v>
      </c>
      <c r="AN15" s="7"/>
      <c r="AO15" s="6">
        <v>0</v>
      </c>
      <c r="AP15" s="7"/>
      <c r="AQ15" s="6">
        <f>ROUND((AM15-AO15),5)</f>
        <v>300</v>
      </c>
      <c r="AR15" s="7"/>
      <c r="AS15" s="8">
        <f>ROUND(IF(AO15=0, IF(AM15=0, 0, 1), AM15/AO15),5)</f>
        <v>1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50</v>
      </c>
      <c r="BD15" s="7"/>
      <c r="BE15" s="7"/>
      <c r="BF15" s="7"/>
      <c r="BG15" s="7"/>
      <c r="BH15" s="7"/>
      <c r="BI15" s="7"/>
      <c r="BJ15" s="7"/>
      <c r="BK15" s="6">
        <v>900</v>
      </c>
      <c r="BL15" s="7"/>
      <c r="BM15" s="7"/>
      <c r="BN15" s="7"/>
      <c r="BO15" s="7"/>
      <c r="BP15" s="7"/>
      <c r="BQ15" s="7"/>
      <c r="BR15" s="7"/>
      <c r="BS15" s="6">
        <v>0</v>
      </c>
      <c r="BT15" s="7"/>
      <c r="BU15" s="7"/>
      <c r="BV15" s="7"/>
      <c r="BW15" s="7"/>
      <c r="BX15" s="7"/>
      <c r="BY15" s="7"/>
      <c r="BZ15" s="7"/>
      <c r="CA15" s="6">
        <v>0</v>
      </c>
      <c r="CB15" s="7"/>
      <c r="CC15" s="7"/>
      <c r="CD15" s="7"/>
      <c r="CE15" s="7"/>
      <c r="CF15" s="7"/>
      <c r="CG15" s="7"/>
      <c r="CH15" s="7"/>
      <c r="CI15" s="6">
        <v>0</v>
      </c>
      <c r="CJ15" s="7"/>
      <c r="CK15" s="7"/>
      <c r="CL15" s="7"/>
      <c r="CM15" s="7"/>
      <c r="CN15" s="7"/>
      <c r="CO15" s="7"/>
      <c r="CP15" s="7"/>
      <c r="CQ15" s="6">
        <v>0</v>
      </c>
      <c r="CR15" s="7"/>
      <c r="CS15" s="7"/>
      <c r="CT15" s="7"/>
      <c r="CU15" s="7"/>
      <c r="CV15" s="7"/>
      <c r="CW15" s="7"/>
      <c r="CX15" s="7"/>
      <c r="CY15" s="6">
        <f>ROUND(G15+O15+W15+AE15+AM15+AU15+BC15+BK15+BS15+CA15+CI15+CQ15,5)</f>
        <v>3824.5</v>
      </c>
      <c r="CZ15" s="7"/>
      <c r="DA15" s="6">
        <f>ROUND(I15+Q15+Y15+AG15+AO15+AW15+BE15+BM15+BU15+CC15+CK15+CS15,5)</f>
        <v>8400</v>
      </c>
      <c r="DB15" s="7"/>
      <c r="DC15" s="6">
        <f t="shared" si="0"/>
        <v>4575.5</v>
      </c>
      <c r="DD15" s="7"/>
      <c r="DE15" s="8">
        <f>ROUND(IF(DA15=0, IF(CY15=0, 0, 1), CY15/DA15),5)</f>
        <v>0.45529999999999998</v>
      </c>
    </row>
    <row r="16" spans="1:109" hidden="1" x14ac:dyDescent="0.3">
      <c r="A16" s="2"/>
      <c r="B16" s="2"/>
      <c r="C16" s="2"/>
      <c r="D16" s="2"/>
      <c r="E16" s="2" t="s">
        <v>28</v>
      </c>
      <c r="F16" s="2"/>
      <c r="G16" s="6"/>
      <c r="H16" s="7"/>
      <c r="I16" s="6"/>
      <c r="J16" s="7"/>
      <c r="K16" s="6"/>
      <c r="L16" s="7"/>
      <c r="M16" s="8"/>
      <c r="N16" s="7"/>
      <c r="O16" s="6"/>
      <c r="P16" s="7"/>
      <c r="Q16" s="6"/>
      <c r="R16" s="7"/>
      <c r="S16" s="6"/>
      <c r="T16" s="7"/>
      <c r="U16" s="8"/>
      <c r="V16" s="7"/>
      <c r="W16" s="6"/>
      <c r="X16" s="7"/>
      <c r="Y16" s="6"/>
      <c r="Z16" s="7"/>
      <c r="AA16" s="6"/>
      <c r="AB16" s="7"/>
      <c r="AC16" s="8"/>
      <c r="AD16" s="7"/>
      <c r="AE16" s="6"/>
      <c r="AF16" s="7"/>
      <c r="AG16" s="6"/>
      <c r="AH16" s="7"/>
      <c r="AI16" s="6"/>
      <c r="AJ16" s="7"/>
      <c r="AK16" s="8"/>
      <c r="AL16" s="7"/>
      <c r="AM16" s="6"/>
      <c r="AN16" s="7"/>
      <c r="AO16" s="6"/>
      <c r="AP16" s="7"/>
      <c r="AQ16" s="6"/>
      <c r="AR16" s="7"/>
      <c r="AS16" s="8"/>
      <c r="AT16" s="7"/>
      <c r="AU16" s="6"/>
      <c r="AV16" s="7"/>
      <c r="AW16" s="6"/>
      <c r="AX16" s="7"/>
      <c r="AY16" s="6"/>
      <c r="AZ16" s="7"/>
      <c r="BA16" s="8"/>
      <c r="BB16" s="7"/>
      <c r="BC16" s="6"/>
      <c r="BD16" s="7"/>
      <c r="BE16" s="7"/>
      <c r="BF16" s="7"/>
      <c r="BG16" s="7"/>
      <c r="BH16" s="7"/>
      <c r="BI16" s="7"/>
      <c r="BJ16" s="7"/>
      <c r="BK16" s="6"/>
      <c r="BL16" s="7"/>
      <c r="BM16" s="7"/>
      <c r="BN16" s="7"/>
      <c r="BO16" s="7"/>
      <c r="BP16" s="7"/>
      <c r="BQ16" s="7"/>
      <c r="BR16" s="7"/>
      <c r="BS16" s="6"/>
      <c r="BT16" s="7"/>
      <c r="BU16" s="7"/>
      <c r="BV16" s="7"/>
      <c r="BW16" s="7"/>
      <c r="BX16" s="7"/>
      <c r="BY16" s="7"/>
      <c r="BZ16" s="7"/>
      <c r="CA16" s="6"/>
      <c r="CB16" s="7"/>
      <c r="CC16" s="7"/>
      <c r="CD16" s="7"/>
      <c r="CE16" s="7"/>
      <c r="CF16" s="7"/>
      <c r="CG16" s="7"/>
      <c r="CH16" s="7"/>
      <c r="CI16" s="6"/>
      <c r="CJ16" s="7"/>
      <c r="CK16" s="7"/>
      <c r="CL16" s="7"/>
      <c r="CM16" s="7"/>
      <c r="CN16" s="7"/>
      <c r="CO16" s="7"/>
      <c r="CP16" s="7"/>
      <c r="CQ16" s="6"/>
      <c r="CR16" s="7"/>
      <c r="CS16" s="7"/>
      <c r="CT16" s="7"/>
      <c r="CU16" s="7"/>
      <c r="CV16" s="7"/>
      <c r="CW16" s="7"/>
      <c r="CX16" s="7"/>
      <c r="CY16" s="6"/>
      <c r="CZ16" s="7"/>
      <c r="DA16" s="6"/>
      <c r="DB16" s="7"/>
      <c r="DC16" s="6">
        <f t="shared" si="0"/>
        <v>0</v>
      </c>
      <c r="DD16" s="7"/>
      <c r="DE16" s="8"/>
    </row>
    <row r="17" spans="1:109" hidden="1" x14ac:dyDescent="0.3">
      <c r="A17" s="2"/>
      <c r="B17" s="2"/>
      <c r="C17" s="2"/>
      <c r="D17" s="2"/>
      <c r="E17" s="2"/>
      <c r="F17" s="2" t="s">
        <v>29</v>
      </c>
      <c r="G17" s="6">
        <v>1189.05</v>
      </c>
      <c r="H17" s="7"/>
      <c r="I17" s="6"/>
      <c r="J17" s="7"/>
      <c r="K17" s="6"/>
      <c r="L17" s="7"/>
      <c r="M17" s="8"/>
      <c r="N17" s="7"/>
      <c r="O17" s="6">
        <v>325.11</v>
      </c>
      <c r="P17" s="7"/>
      <c r="Q17" s="6"/>
      <c r="R17" s="7"/>
      <c r="S17" s="6"/>
      <c r="T17" s="7"/>
      <c r="U17" s="8"/>
      <c r="V17" s="7"/>
      <c r="W17" s="6">
        <v>0</v>
      </c>
      <c r="X17" s="7"/>
      <c r="Y17" s="6"/>
      <c r="Z17" s="7"/>
      <c r="AA17" s="6"/>
      <c r="AB17" s="7"/>
      <c r="AC17" s="8"/>
      <c r="AD17" s="7"/>
      <c r="AE17" s="6">
        <v>0</v>
      </c>
      <c r="AF17" s="7"/>
      <c r="AG17" s="6"/>
      <c r="AH17" s="7"/>
      <c r="AI17" s="6"/>
      <c r="AJ17" s="7"/>
      <c r="AK17" s="8"/>
      <c r="AL17" s="7"/>
      <c r="AM17" s="6">
        <v>0</v>
      </c>
      <c r="AN17" s="7"/>
      <c r="AO17" s="6"/>
      <c r="AP17" s="7"/>
      <c r="AQ17" s="6"/>
      <c r="AR17" s="7"/>
      <c r="AS17" s="8"/>
      <c r="AT17" s="7"/>
      <c r="AU17" s="6">
        <v>0</v>
      </c>
      <c r="AV17" s="7"/>
      <c r="AW17" s="6"/>
      <c r="AX17" s="7"/>
      <c r="AY17" s="6"/>
      <c r="AZ17" s="7"/>
      <c r="BA17" s="8"/>
      <c r="BB17" s="7"/>
      <c r="BC17" s="6">
        <v>0</v>
      </c>
      <c r="BD17" s="7"/>
      <c r="BE17" s="7"/>
      <c r="BF17" s="7"/>
      <c r="BG17" s="7"/>
      <c r="BH17" s="7"/>
      <c r="BI17" s="7"/>
      <c r="BJ17" s="7"/>
      <c r="BK17" s="6">
        <v>0</v>
      </c>
      <c r="BL17" s="7"/>
      <c r="BM17" s="7"/>
      <c r="BN17" s="7"/>
      <c r="BO17" s="7"/>
      <c r="BP17" s="7"/>
      <c r="BQ17" s="7"/>
      <c r="BR17" s="7"/>
      <c r="BS17" s="6">
        <v>0</v>
      </c>
      <c r="BT17" s="7"/>
      <c r="BU17" s="7"/>
      <c r="BV17" s="7"/>
      <c r="BW17" s="7"/>
      <c r="BX17" s="7"/>
      <c r="BY17" s="7"/>
      <c r="BZ17" s="7"/>
      <c r="CA17" s="6">
        <v>0</v>
      </c>
      <c r="CB17" s="7"/>
      <c r="CC17" s="7"/>
      <c r="CD17" s="7"/>
      <c r="CE17" s="7"/>
      <c r="CF17" s="7"/>
      <c r="CG17" s="7"/>
      <c r="CH17" s="7"/>
      <c r="CI17" s="6">
        <v>0</v>
      </c>
      <c r="CJ17" s="7"/>
      <c r="CK17" s="7"/>
      <c r="CL17" s="7"/>
      <c r="CM17" s="7"/>
      <c r="CN17" s="7"/>
      <c r="CO17" s="7"/>
      <c r="CP17" s="7"/>
      <c r="CQ17" s="6">
        <v>0</v>
      </c>
      <c r="CR17" s="7"/>
      <c r="CS17" s="7"/>
      <c r="CT17" s="7"/>
      <c r="CU17" s="7"/>
      <c r="CV17" s="7"/>
      <c r="CW17" s="7"/>
      <c r="CX17" s="7"/>
      <c r="CY17" s="6">
        <f>ROUND(G17+O17+W17+AE17+AM17+AU17+BC17+BK17+BS17+CA17+CI17+CQ17,5)</f>
        <v>1514.16</v>
      </c>
      <c r="CZ17" s="7"/>
      <c r="DA17" s="6"/>
      <c r="DB17" s="7"/>
      <c r="DC17" s="6">
        <f t="shared" si="0"/>
        <v>-1514.16</v>
      </c>
      <c r="DD17" s="7"/>
      <c r="DE17" s="8"/>
    </row>
    <row r="18" spans="1:109" hidden="1" x14ac:dyDescent="0.3">
      <c r="A18" s="2"/>
      <c r="B18" s="2"/>
      <c r="C18" s="2"/>
      <c r="D18" s="2"/>
      <c r="E18" s="2"/>
      <c r="F18" s="2" t="s">
        <v>30</v>
      </c>
      <c r="G18" s="6">
        <v>576</v>
      </c>
      <c r="H18" s="7"/>
      <c r="I18" s="6"/>
      <c r="J18" s="7"/>
      <c r="K18" s="6"/>
      <c r="L18" s="7"/>
      <c r="M18" s="8"/>
      <c r="N18" s="7"/>
      <c r="O18" s="6">
        <v>0</v>
      </c>
      <c r="P18" s="7"/>
      <c r="Q18" s="6"/>
      <c r="R18" s="7"/>
      <c r="S18" s="6"/>
      <c r="T18" s="7"/>
      <c r="U18" s="8"/>
      <c r="V18" s="7"/>
      <c r="W18" s="6">
        <v>0</v>
      </c>
      <c r="X18" s="7"/>
      <c r="Y18" s="6"/>
      <c r="Z18" s="7"/>
      <c r="AA18" s="6"/>
      <c r="AB18" s="7"/>
      <c r="AC18" s="8"/>
      <c r="AD18" s="7"/>
      <c r="AE18" s="6">
        <v>0</v>
      </c>
      <c r="AF18" s="7"/>
      <c r="AG18" s="6"/>
      <c r="AH18" s="7"/>
      <c r="AI18" s="6"/>
      <c r="AJ18" s="7"/>
      <c r="AK18" s="8"/>
      <c r="AL18" s="7"/>
      <c r="AM18" s="6">
        <v>0</v>
      </c>
      <c r="AN18" s="7"/>
      <c r="AO18" s="6"/>
      <c r="AP18" s="7"/>
      <c r="AQ18" s="6"/>
      <c r="AR18" s="7"/>
      <c r="AS18" s="8"/>
      <c r="AT18" s="7"/>
      <c r="AU18" s="6">
        <v>0</v>
      </c>
      <c r="AV18" s="7"/>
      <c r="AW18" s="6"/>
      <c r="AX18" s="7"/>
      <c r="AY18" s="6"/>
      <c r="AZ18" s="7"/>
      <c r="BA18" s="8"/>
      <c r="BB18" s="7"/>
      <c r="BC18" s="6">
        <v>225</v>
      </c>
      <c r="BD18" s="7"/>
      <c r="BE18" s="7"/>
      <c r="BF18" s="7"/>
      <c r="BG18" s="7"/>
      <c r="BH18" s="7"/>
      <c r="BI18" s="7"/>
      <c r="BJ18" s="7"/>
      <c r="BK18" s="6">
        <v>225</v>
      </c>
      <c r="BL18" s="7"/>
      <c r="BM18" s="7"/>
      <c r="BN18" s="7"/>
      <c r="BO18" s="7"/>
      <c r="BP18" s="7"/>
      <c r="BQ18" s="7"/>
      <c r="BR18" s="7"/>
      <c r="BS18" s="6">
        <v>0</v>
      </c>
      <c r="BT18" s="7"/>
      <c r="BU18" s="7"/>
      <c r="BV18" s="7"/>
      <c r="BW18" s="7"/>
      <c r="BX18" s="7"/>
      <c r="BY18" s="7"/>
      <c r="BZ18" s="7"/>
      <c r="CA18" s="6">
        <v>0</v>
      </c>
      <c r="CB18" s="7"/>
      <c r="CC18" s="7"/>
      <c r="CD18" s="7"/>
      <c r="CE18" s="7"/>
      <c r="CF18" s="7"/>
      <c r="CG18" s="7"/>
      <c r="CH18" s="7"/>
      <c r="CI18" s="6">
        <v>0</v>
      </c>
      <c r="CJ18" s="7"/>
      <c r="CK18" s="7"/>
      <c r="CL18" s="7"/>
      <c r="CM18" s="7"/>
      <c r="CN18" s="7"/>
      <c r="CO18" s="7"/>
      <c r="CP18" s="7"/>
      <c r="CQ18" s="6">
        <v>0</v>
      </c>
      <c r="CR18" s="7"/>
      <c r="CS18" s="7"/>
      <c r="CT18" s="7"/>
      <c r="CU18" s="7"/>
      <c r="CV18" s="7"/>
      <c r="CW18" s="7"/>
      <c r="CX18" s="7"/>
      <c r="CY18" s="6">
        <f>ROUND(G18+O18+W18+AE18+AM18+AU18+BC18+BK18+BS18+CA18+CI18+CQ18,5)</f>
        <v>1026</v>
      </c>
      <c r="CZ18" s="7"/>
      <c r="DA18" s="6"/>
      <c r="DB18" s="7"/>
      <c r="DC18" s="6">
        <f t="shared" si="0"/>
        <v>-1026</v>
      </c>
      <c r="DD18" s="7"/>
      <c r="DE18" s="8"/>
    </row>
    <row r="19" spans="1:109" ht="15" hidden="1" thickBot="1" x14ac:dyDescent="0.35">
      <c r="A19" s="2"/>
      <c r="B19" s="2"/>
      <c r="C19" s="2"/>
      <c r="D19" s="2"/>
      <c r="E19" s="2"/>
      <c r="F19" s="2" t="s">
        <v>31</v>
      </c>
      <c r="G19" s="9">
        <v>0</v>
      </c>
      <c r="H19" s="7"/>
      <c r="I19" s="9">
        <v>34435</v>
      </c>
      <c r="J19" s="7"/>
      <c r="K19" s="9">
        <f>ROUND((G19-I19),5)</f>
        <v>-34435</v>
      </c>
      <c r="L19" s="7"/>
      <c r="M19" s="10">
        <f>ROUND(IF(I19=0, IF(G19=0, 0, 1), G19/I19),5)</f>
        <v>0</v>
      </c>
      <c r="N19" s="7"/>
      <c r="O19" s="9">
        <v>0</v>
      </c>
      <c r="P19" s="7"/>
      <c r="Q19" s="9">
        <v>0</v>
      </c>
      <c r="R19" s="7"/>
      <c r="S19" s="9">
        <f>ROUND((O19-Q19),5)</f>
        <v>0</v>
      </c>
      <c r="T19" s="7"/>
      <c r="U19" s="10">
        <f>ROUND(IF(Q19=0, IF(O19=0, 0, 1), O19/Q19),5)</f>
        <v>0</v>
      </c>
      <c r="V19" s="7"/>
      <c r="W19" s="9">
        <v>0</v>
      </c>
      <c r="X19" s="7"/>
      <c r="Y19" s="9">
        <v>0</v>
      </c>
      <c r="Z19" s="7"/>
      <c r="AA19" s="9">
        <f>ROUND((W19-Y19),5)</f>
        <v>0</v>
      </c>
      <c r="AB19" s="7"/>
      <c r="AC19" s="10">
        <f>ROUND(IF(Y19=0, IF(W19=0, 0, 1), W19/Y19),5)</f>
        <v>0</v>
      </c>
      <c r="AD19" s="7"/>
      <c r="AE19" s="9">
        <v>4800</v>
      </c>
      <c r="AF19" s="7"/>
      <c r="AG19" s="9">
        <v>0</v>
      </c>
      <c r="AH19" s="7"/>
      <c r="AI19" s="9">
        <f>ROUND((AE19-AG19),5)</f>
        <v>4800</v>
      </c>
      <c r="AJ19" s="7"/>
      <c r="AK19" s="10">
        <f>ROUND(IF(AG19=0, IF(AE19=0, 0, 1), AE19/AG19),5)</f>
        <v>1</v>
      </c>
      <c r="AL19" s="7"/>
      <c r="AM19" s="9">
        <v>0</v>
      </c>
      <c r="AN19" s="7"/>
      <c r="AO19" s="9">
        <v>0</v>
      </c>
      <c r="AP19" s="7"/>
      <c r="AQ19" s="9">
        <f>ROUND((AM19-AO19),5)</f>
        <v>0</v>
      </c>
      <c r="AR19" s="7"/>
      <c r="AS19" s="10">
        <f>ROUND(IF(AO19=0, IF(AM19=0, 0, 1), AM19/AO19),5)</f>
        <v>0</v>
      </c>
      <c r="AT19" s="7"/>
      <c r="AU19" s="9">
        <v>0</v>
      </c>
      <c r="AV19" s="7"/>
      <c r="AW19" s="9">
        <v>0</v>
      </c>
      <c r="AX19" s="7"/>
      <c r="AY19" s="9">
        <f>ROUND((AU19-AW19),5)</f>
        <v>0</v>
      </c>
      <c r="AZ19" s="7"/>
      <c r="BA19" s="10">
        <f>ROUND(IF(AW19=0, IF(AU19=0, 0, 1), AU19/AW19),5)</f>
        <v>0</v>
      </c>
      <c r="BB19" s="7"/>
      <c r="BC19" s="9">
        <v>0</v>
      </c>
      <c r="BD19" s="7"/>
      <c r="BE19" s="7"/>
      <c r="BF19" s="7"/>
      <c r="BG19" s="7"/>
      <c r="BH19" s="7"/>
      <c r="BI19" s="7"/>
      <c r="BJ19" s="7"/>
      <c r="BK19" s="9">
        <v>0</v>
      </c>
      <c r="BL19" s="7"/>
      <c r="BM19" s="7"/>
      <c r="BN19" s="7"/>
      <c r="BO19" s="7"/>
      <c r="BP19" s="7"/>
      <c r="BQ19" s="7"/>
      <c r="BR19" s="7"/>
      <c r="BS19" s="9">
        <v>0</v>
      </c>
      <c r="BT19" s="7"/>
      <c r="BU19" s="7"/>
      <c r="BV19" s="7"/>
      <c r="BW19" s="7"/>
      <c r="BX19" s="7"/>
      <c r="BY19" s="7"/>
      <c r="BZ19" s="7"/>
      <c r="CA19" s="9">
        <v>0</v>
      </c>
      <c r="CB19" s="7"/>
      <c r="CC19" s="7"/>
      <c r="CD19" s="7"/>
      <c r="CE19" s="7"/>
      <c r="CF19" s="7"/>
      <c r="CG19" s="7"/>
      <c r="CH19" s="7"/>
      <c r="CI19" s="9">
        <v>0</v>
      </c>
      <c r="CJ19" s="7"/>
      <c r="CK19" s="7"/>
      <c r="CL19" s="7"/>
      <c r="CM19" s="7"/>
      <c r="CN19" s="7"/>
      <c r="CO19" s="7"/>
      <c r="CP19" s="7"/>
      <c r="CQ19" s="9">
        <v>0</v>
      </c>
      <c r="CR19" s="7"/>
      <c r="CS19" s="7"/>
      <c r="CT19" s="7"/>
      <c r="CU19" s="7"/>
      <c r="CV19" s="7"/>
      <c r="CW19" s="7"/>
      <c r="CX19" s="7"/>
      <c r="CY19" s="9">
        <f>ROUND(G19+O19+W19+AE19+AM19+AU19+BC19+BK19+BS19+CA19+CI19+CQ19,5)</f>
        <v>4800</v>
      </c>
      <c r="CZ19" s="7"/>
      <c r="DA19" s="9">
        <f>ROUND(I19+Q19+Y19+AG19+AO19+AW19+BE19+BM19+BU19+CC19+CK19+CS19,5)</f>
        <v>34435</v>
      </c>
      <c r="DB19" s="7"/>
      <c r="DC19" s="6">
        <f t="shared" si="0"/>
        <v>29635</v>
      </c>
      <c r="DD19" s="7"/>
      <c r="DE19" s="10">
        <f>ROUND(IF(DA19=0, IF(CY19=0, 0, 1), CY19/DA19),5)</f>
        <v>0.13938999999999999</v>
      </c>
    </row>
    <row r="20" spans="1:109" x14ac:dyDescent="0.3">
      <c r="A20" s="2"/>
      <c r="B20" s="2"/>
      <c r="C20" s="2"/>
      <c r="D20" s="2"/>
      <c r="E20" s="2" t="s">
        <v>56</v>
      </c>
      <c r="F20" s="2"/>
      <c r="G20" s="6">
        <f>ROUND(SUM(G16:G19),5)</f>
        <v>1765.05</v>
      </c>
      <c r="H20" s="7"/>
      <c r="I20" s="6">
        <f>ROUND(SUM(I16:I19),5)</f>
        <v>34435</v>
      </c>
      <c r="J20" s="7"/>
      <c r="K20" s="6">
        <f>ROUND((G20-I20),5)</f>
        <v>-32669.95</v>
      </c>
      <c r="L20" s="7"/>
      <c r="M20" s="8">
        <f>ROUND(IF(I20=0, IF(G20=0, 0, 1), G20/I20),5)</f>
        <v>5.126E-2</v>
      </c>
      <c r="N20" s="7"/>
      <c r="O20" s="6">
        <f>ROUND(SUM(O16:O19),5)</f>
        <v>325.11</v>
      </c>
      <c r="P20" s="7"/>
      <c r="Q20" s="6">
        <f>ROUND(SUM(Q16:Q19),5)</f>
        <v>0</v>
      </c>
      <c r="R20" s="7"/>
      <c r="S20" s="6">
        <f>ROUND((O20-Q20),5)</f>
        <v>325.11</v>
      </c>
      <c r="T20" s="7"/>
      <c r="U20" s="8">
        <f>ROUND(IF(Q20=0, IF(O20=0, 0, 1), O20/Q20),5)</f>
        <v>1</v>
      </c>
      <c r="V20" s="7"/>
      <c r="W20" s="6">
        <f>ROUND(SUM(W16:W19),5)</f>
        <v>0</v>
      </c>
      <c r="X20" s="7"/>
      <c r="Y20" s="6">
        <f>ROUND(SUM(Y16:Y19),5)</f>
        <v>0</v>
      </c>
      <c r="Z20" s="7"/>
      <c r="AA20" s="6">
        <f>ROUND((W20-Y20),5)</f>
        <v>0</v>
      </c>
      <c r="AB20" s="7"/>
      <c r="AC20" s="8">
        <f>ROUND(IF(Y20=0, IF(W20=0, 0, 1), W20/Y20),5)</f>
        <v>0</v>
      </c>
      <c r="AD20" s="7"/>
      <c r="AE20" s="6">
        <f>ROUND(SUM(AE16:AE19),5)</f>
        <v>4800</v>
      </c>
      <c r="AF20" s="7"/>
      <c r="AG20" s="6">
        <f>ROUND(SUM(AG16:AG19),5)</f>
        <v>0</v>
      </c>
      <c r="AH20" s="7"/>
      <c r="AI20" s="6">
        <f>ROUND((AE20-AG20),5)</f>
        <v>4800</v>
      </c>
      <c r="AJ20" s="7"/>
      <c r="AK20" s="8">
        <f>ROUND(IF(AG20=0, IF(AE20=0, 0, 1), AE20/AG20),5)</f>
        <v>1</v>
      </c>
      <c r="AL20" s="7"/>
      <c r="AM20" s="6">
        <f>ROUND(SUM(AM16:AM19),5)</f>
        <v>0</v>
      </c>
      <c r="AN20" s="7"/>
      <c r="AO20" s="6">
        <f>ROUND(SUM(AO16:AO19),5)</f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f>ROUND(SUM(AU16:AU19),5)</f>
        <v>0</v>
      </c>
      <c r="AV20" s="7"/>
      <c r="AW20" s="6">
        <f>ROUND(SUM(AW16:AW19),5)</f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f>ROUND(SUM(BC16:BC19),5)</f>
        <v>225</v>
      </c>
      <c r="BD20" s="7"/>
      <c r="BE20" s="7"/>
      <c r="BF20" s="7"/>
      <c r="BG20" s="7"/>
      <c r="BH20" s="7"/>
      <c r="BI20" s="7"/>
      <c r="BJ20" s="7"/>
      <c r="BK20" s="6">
        <f>ROUND(SUM(BK16:BK19),5)</f>
        <v>225</v>
      </c>
      <c r="BL20" s="7"/>
      <c r="BM20" s="7"/>
      <c r="BN20" s="7"/>
      <c r="BO20" s="7"/>
      <c r="BP20" s="7"/>
      <c r="BQ20" s="7"/>
      <c r="BR20" s="7"/>
      <c r="BS20" s="6">
        <f>ROUND(SUM(BS16:BS19),5)</f>
        <v>0</v>
      </c>
      <c r="BT20" s="7"/>
      <c r="BU20" s="7"/>
      <c r="BV20" s="7"/>
      <c r="BW20" s="7"/>
      <c r="BX20" s="7"/>
      <c r="BY20" s="7"/>
      <c r="BZ20" s="7"/>
      <c r="CA20" s="6">
        <f>ROUND(SUM(CA16:CA19),5)</f>
        <v>0</v>
      </c>
      <c r="CB20" s="7"/>
      <c r="CC20" s="7"/>
      <c r="CD20" s="7"/>
      <c r="CE20" s="7"/>
      <c r="CF20" s="7"/>
      <c r="CG20" s="7"/>
      <c r="CH20" s="7"/>
      <c r="CI20" s="6">
        <f>ROUND(SUM(CI16:CI19),5)</f>
        <v>0</v>
      </c>
      <c r="CJ20" s="7"/>
      <c r="CK20" s="7"/>
      <c r="CL20" s="7"/>
      <c r="CM20" s="7"/>
      <c r="CN20" s="7"/>
      <c r="CO20" s="7"/>
      <c r="CP20" s="7"/>
      <c r="CQ20" s="6">
        <f>ROUND(SUM(CQ16:CQ19),5)</f>
        <v>0</v>
      </c>
      <c r="CR20" s="7"/>
      <c r="CS20" s="7"/>
      <c r="CT20" s="7"/>
      <c r="CU20" s="7"/>
      <c r="CV20" s="7"/>
      <c r="CW20" s="7"/>
      <c r="CX20" s="7"/>
      <c r="CY20" s="6">
        <f>ROUND(G20+O20+W20+AE20+AM20+AU20+BC20+BK20+BS20+CA20+CI20+CQ20,5)</f>
        <v>7340.16</v>
      </c>
      <c r="CZ20" s="7"/>
      <c r="DA20" s="6">
        <f>ROUND(I20+Q20+Y20+AG20+AO20+AW20+BE20+BM20+BU20+CC20+CK20+CS20,5)</f>
        <v>34435</v>
      </c>
      <c r="DB20" s="7"/>
      <c r="DC20" s="6">
        <f t="shared" si="0"/>
        <v>27094.84</v>
      </c>
      <c r="DD20" s="7"/>
      <c r="DE20" s="8">
        <f>ROUND(IF(DA20=0, IF(CY20=0, 0, 1), CY20/DA20),5)</f>
        <v>0.21315999999999999</v>
      </c>
    </row>
    <row r="21" spans="1:109" hidden="1" x14ac:dyDescent="0.3">
      <c r="A21" s="2"/>
      <c r="B21" s="2"/>
      <c r="C21" s="2"/>
      <c r="D21" s="2"/>
      <c r="E21" s="2" t="s">
        <v>32</v>
      </c>
      <c r="F21" s="2"/>
      <c r="G21" s="6"/>
      <c r="H21" s="7"/>
      <c r="I21" s="6"/>
      <c r="J21" s="7"/>
      <c r="K21" s="6"/>
      <c r="L21" s="7"/>
      <c r="M21" s="8"/>
      <c r="N21" s="7"/>
      <c r="O21" s="6"/>
      <c r="P21" s="7"/>
      <c r="Q21" s="6"/>
      <c r="R21" s="7"/>
      <c r="S21" s="6"/>
      <c r="T21" s="7"/>
      <c r="U21" s="8"/>
      <c r="V21" s="7"/>
      <c r="W21" s="6"/>
      <c r="X21" s="7"/>
      <c r="Y21" s="6"/>
      <c r="Z21" s="7"/>
      <c r="AA21" s="6"/>
      <c r="AB21" s="7"/>
      <c r="AC21" s="8"/>
      <c r="AD21" s="7"/>
      <c r="AE21" s="6"/>
      <c r="AF21" s="7"/>
      <c r="AG21" s="6"/>
      <c r="AH21" s="7"/>
      <c r="AI21" s="6"/>
      <c r="AJ21" s="7"/>
      <c r="AK21" s="8"/>
      <c r="AL21" s="7"/>
      <c r="AM21" s="6"/>
      <c r="AN21" s="7"/>
      <c r="AO21" s="6"/>
      <c r="AP21" s="7"/>
      <c r="AQ21" s="6"/>
      <c r="AR21" s="7"/>
      <c r="AS21" s="8"/>
      <c r="AT21" s="7"/>
      <c r="AU21" s="6"/>
      <c r="AV21" s="7"/>
      <c r="AW21" s="6"/>
      <c r="AX21" s="7"/>
      <c r="AY21" s="6"/>
      <c r="AZ21" s="7"/>
      <c r="BA21" s="8"/>
      <c r="BB21" s="7"/>
      <c r="BC21" s="6"/>
      <c r="BD21" s="7"/>
      <c r="BE21" s="7"/>
      <c r="BF21" s="7"/>
      <c r="BG21" s="7"/>
      <c r="BH21" s="7"/>
      <c r="BI21" s="7"/>
      <c r="BJ21" s="7"/>
      <c r="BK21" s="6"/>
      <c r="BL21" s="7"/>
      <c r="BM21" s="7"/>
      <c r="BN21" s="7"/>
      <c r="BO21" s="7"/>
      <c r="BP21" s="7"/>
      <c r="BQ21" s="7"/>
      <c r="BR21" s="7"/>
      <c r="BS21" s="6"/>
      <c r="BT21" s="7"/>
      <c r="BU21" s="7"/>
      <c r="BV21" s="7"/>
      <c r="BW21" s="7"/>
      <c r="BX21" s="7"/>
      <c r="BY21" s="7"/>
      <c r="BZ21" s="7"/>
      <c r="CA21" s="6"/>
      <c r="CB21" s="7"/>
      <c r="CC21" s="7"/>
      <c r="CD21" s="7"/>
      <c r="CE21" s="7"/>
      <c r="CF21" s="7"/>
      <c r="CG21" s="7"/>
      <c r="CH21" s="7"/>
      <c r="CI21" s="6"/>
      <c r="CJ21" s="7"/>
      <c r="CK21" s="7"/>
      <c r="CL21" s="7"/>
      <c r="CM21" s="7"/>
      <c r="CN21" s="7"/>
      <c r="CO21" s="7"/>
      <c r="CP21" s="7"/>
      <c r="CQ21" s="6"/>
      <c r="CR21" s="7"/>
      <c r="CS21" s="7"/>
      <c r="CT21" s="7"/>
      <c r="CU21" s="7"/>
      <c r="CV21" s="7"/>
      <c r="CW21" s="7"/>
      <c r="CX21" s="7"/>
      <c r="CY21" s="6"/>
      <c r="CZ21" s="7"/>
      <c r="DA21" s="6"/>
      <c r="DB21" s="7"/>
      <c r="DC21" s="6">
        <f t="shared" si="0"/>
        <v>0</v>
      </c>
      <c r="DD21" s="7"/>
      <c r="DE21" s="8"/>
    </row>
    <row r="22" spans="1:109" hidden="1" x14ac:dyDescent="0.3">
      <c r="A22" s="2"/>
      <c r="B22" s="2"/>
      <c r="C22" s="2"/>
      <c r="D22" s="2"/>
      <c r="E22" s="2"/>
      <c r="F22" s="2" t="s">
        <v>33</v>
      </c>
      <c r="G22" s="6">
        <v>5196</v>
      </c>
      <c r="H22" s="7"/>
      <c r="I22" s="6"/>
      <c r="J22" s="7"/>
      <c r="K22" s="6"/>
      <c r="L22" s="7"/>
      <c r="M22" s="8"/>
      <c r="N22" s="7"/>
      <c r="O22" s="6">
        <v>2598</v>
      </c>
      <c r="P22" s="7"/>
      <c r="Q22" s="6"/>
      <c r="R22" s="7"/>
      <c r="S22" s="6"/>
      <c r="T22" s="7"/>
      <c r="U22" s="8"/>
      <c r="V22" s="7"/>
      <c r="W22" s="6">
        <v>0</v>
      </c>
      <c r="X22" s="7"/>
      <c r="Y22" s="6"/>
      <c r="Z22" s="7"/>
      <c r="AA22" s="6"/>
      <c r="AB22" s="7"/>
      <c r="AC22" s="8"/>
      <c r="AD22" s="7"/>
      <c r="AE22" s="6">
        <v>5776</v>
      </c>
      <c r="AF22" s="7"/>
      <c r="AG22" s="6"/>
      <c r="AH22" s="7"/>
      <c r="AI22" s="6"/>
      <c r="AJ22" s="7"/>
      <c r="AK22" s="8"/>
      <c r="AL22" s="7"/>
      <c r="AM22" s="6">
        <v>2598</v>
      </c>
      <c r="AN22" s="7"/>
      <c r="AO22" s="6"/>
      <c r="AP22" s="7"/>
      <c r="AQ22" s="6"/>
      <c r="AR22" s="7"/>
      <c r="AS22" s="8"/>
      <c r="AT22" s="7"/>
      <c r="AU22" s="6">
        <v>0</v>
      </c>
      <c r="AV22" s="7"/>
      <c r="AW22" s="6"/>
      <c r="AX22" s="7"/>
      <c r="AY22" s="6"/>
      <c r="AZ22" s="7"/>
      <c r="BA22" s="8"/>
      <c r="BB22" s="7"/>
      <c r="BC22" s="6">
        <v>4616</v>
      </c>
      <c r="BD22" s="7"/>
      <c r="BE22" s="7"/>
      <c r="BF22" s="7"/>
      <c r="BG22" s="7"/>
      <c r="BH22" s="7"/>
      <c r="BI22" s="7"/>
      <c r="BJ22" s="7"/>
      <c r="BK22" s="6">
        <v>2598</v>
      </c>
      <c r="BL22" s="7"/>
      <c r="BM22" s="7"/>
      <c r="BN22" s="7"/>
      <c r="BO22" s="7"/>
      <c r="BP22" s="7"/>
      <c r="BQ22" s="7"/>
      <c r="BR22" s="7"/>
      <c r="BS22" s="6">
        <v>0</v>
      </c>
      <c r="BT22" s="7"/>
      <c r="BU22" s="7"/>
      <c r="BV22" s="7"/>
      <c r="BW22" s="7"/>
      <c r="BX22" s="7"/>
      <c r="BY22" s="7"/>
      <c r="BZ22" s="7"/>
      <c r="CA22" s="6">
        <v>0</v>
      </c>
      <c r="CB22" s="7"/>
      <c r="CC22" s="7"/>
      <c r="CD22" s="7"/>
      <c r="CE22" s="7"/>
      <c r="CF22" s="7"/>
      <c r="CG22" s="7"/>
      <c r="CH22" s="7"/>
      <c r="CI22" s="6">
        <v>0</v>
      </c>
      <c r="CJ22" s="7"/>
      <c r="CK22" s="7"/>
      <c r="CL22" s="7"/>
      <c r="CM22" s="7"/>
      <c r="CN22" s="7"/>
      <c r="CO22" s="7"/>
      <c r="CP22" s="7"/>
      <c r="CQ22" s="6">
        <v>0</v>
      </c>
      <c r="CR22" s="7"/>
      <c r="CS22" s="7"/>
      <c r="CT22" s="7"/>
      <c r="CU22" s="7"/>
      <c r="CV22" s="7"/>
      <c r="CW22" s="7"/>
      <c r="CX22" s="7"/>
      <c r="CY22" s="6">
        <f>ROUND(G22+O22+W22+AE22+AM22+AU22+BC22+BK22+BS22+CA22+CI22+CQ22,5)</f>
        <v>23382</v>
      </c>
      <c r="CZ22" s="7"/>
      <c r="DA22" s="6"/>
      <c r="DB22" s="7"/>
      <c r="DC22" s="6">
        <f t="shared" si="0"/>
        <v>-23382</v>
      </c>
      <c r="DD22" s="7"/>
      <c r="DE22" s="8"/>
    </row>
    <row r="23" spans="1:109" hidden="1" x14ac:dyDescent="0.3">
      <c r="A23" s="2"/>
      <c r="B23" s="2"/>
      <c r="C23" s="2"/>
      <c r="D23" s="2"/>
      <c r="E23" s="2"/>
      <c r="F23" s="2" t="s">
        <v>34</v>
      </c>
      <c r="G23" s="6">
        <v>36.479999999999997</v>
      </c>
      <c r="H23" s="7"/>
      <c r="I23" s="6"/>
      <c r="J23" s="7"/>
      <c r="K23" s="6"/>
      <c r="L23" s="7"/>
      <c r="M23" s="8"/>
      <c r="N23" s="7"/>
      <c r="O23" s="6">
        <v>74.08</v>
      </c>
      <c r="P23" s="7"/>
      <c r="Q23" s="6"/>
      <c r="R23" s="7"/>
      <c r="S23" s="6"/>
      <c r="T23" s="7"/>
      <c r="U23" s="8"/>
      <c r="V23" s="7"/>
      <c r="W23" s="6">
        <v>0</v>
      </c>
      <c r="X23" s="7"/>
      <c r="Y23" s="6"/>
      <c r="Z23" s="7"/>
      <c r="AA23" s="6"/>
      <c r="AB23" s="7"/>
      <c r="AC23" s="8"/>
      <c r="AD23" s="7"/>
      <c r="AE23" s="6">
        <v>110.17</v>
      </c>
      <c r="AF23" s="7"/>
      <c r="AG23" s="6"/>
      <c r="AH23" s="7"/>
      <c r="AI23" s="6"/>
      <c r="AJ23" s="7"/>
      <c r="AK23" s="8"/>
      <c r="AL23" s="7"/>
      <c r="AM23" s="6">
        <v>39.32</v>
      </c>
      <c r="AN23" s="7"/>
      <c r="AO23" s="6"/>
      <c r="AP23" s="7"/>
      <c r="AQ23" s="6"/>
      <c r="AR23" s="7"/>
      <c r="AS23" s="8"/>
      <c r="AT23" s="7"/>
      <c r="AU23" s="6">
        <v>0</v>
      </c>
      <c r="AV23" s="7"/>
      <c r="AW23" s="6"/>
      <c r="AX23" s="7"/>
      <c r="AY23" s="6"/>
      <c r="AZ23" s="7"/>
      <c r="BA23" s="8"/>
      <c r="BB23" s="7"/>
      <c r="BC23" s="6">
        <v>75.5</v>
      </c>
      <c r="BD23" s="7"/>
      <c r="BE23" s="7"/>
      <c r="BF23" s="7"/>
      <c r="BG23" s="7"/>
      <c r="BH23" s="7"/>
      <c r="BI23" s="7"/>
      <c r="BJ23" s="7"/>
      <c r="BK23" s="6">
        <v>74.77</v>
      </c>
      <c r="BL23" s="7"/>
      <c r="BM23" s="7"/>
      <c r="BN23" s="7"/>
      <c r="BO23" s="7"/>
      <c r="BP23" s="7"/>
      <c r="BQ23" s="7"/>
      <c r="BR23" s="7"/>
      <c r="BS23" s="6">
        <v>0</v>
      </c>
      <c r="BT23" s="7"/>
      <c r="BU23" s="7"/>
      <c r="BV23" s="7"/>
      <c r="BW23" s="7"/>
      <c r="BX23" s="7"/>
      <c r="BY23" s="7"/>
      <c r="BZ23" s="7"/>
      <c r="CA23" s="6">
        <v>0</v>
      </c>
      <c r="CB23" s="7"/>
      <c r="CC23" s="7"/>
      <c r="CD23" s="7"/>
      <c r="CE23" s="7"/>
      <c r="CF23" s="7"/>
      <c r="CG23" s="7"/>
      <c r="CH23" s="7"/>
      <c r="CI23" s="6">
        <v>0</v>
      </c>
      <c r="CJ23" s="7"/>
      <c r="CK23" s="7"/>
      <c r="CL23" s="7"/>
      <c r="CM23" s="7"/>
      <c r="CN23" s="7"/>
      <c r="CO23" s="7"/>
      <c r="CP23" s="7"/>
      <c r="CQ23" s="6">
        <v>0</v>
      </c>
      <c r="CR23" s="7"/>
      <c r="CS23" s="7"/>
      <c r="CT23" s="7"/>
      <c r="CU23" s="7"/>
      <c r="CV23" s="7"/>
      <c r="CW23" s="7"/>
      <c r="CX23" s="7"/>
      <c r="CY23" s="6">
        <f>ROUND(G23+O23+W23+AE23+AM23+AU23+BC23+BK23+BS23+CA23+CI23+CQ23,5)</f>
        <v>410.32</v>
      </c>
      <c r="CZ23" s="7"/>
      <c r="DA23" s="6"/>
      <c r="DB23" s="7"/>
      <c r="DC23" s="6">
        <f t="shared" si="0"/>
        <v>-410.32</v>
      </c>
      <c r="DD23" s="7"/>
      <c r="DE23" s="8"/>
    </row>
    <row r="24" spans="1:109" hidden="1" x14ac:dyDescent="0.3">
      <c r="A24" s="2"/>
      <c r="B24" s="2"/>
      <c r="C24" s="2"/>
      <c r="D24" s="2"/>
      <c r="E24" s="2"/>
      <c r="F24" s="2" t="s">
        <v>35</v>
      </c>
      <c r="G24" s="6">
        <v>1161.9000000000001</v>
      </c>
      <c r="H24" s="7"/>
      <c r="I24" s="6"/>
      <c r="J24" s="7"/>
      <c r="K24" s="6"/>
      <c r="L24" s="7"/>
      <c r="M24" s="8"/>
      <c r="N24" s="7"/>
      <c r="O24" s="6">
        <v>517.29999999999995</v>
      </c>
      <c r="P24" s="7"/>
      <c r="Q24" s="6"/>
      <c r="R24" s="7"/>
      <c r="S24" s="6"/>
      <c r="T24" s="7"/>
      <c r="U24" s="8"/>
      <c r="V24" s="7"/>
      <c r="W24" s="6">
        <v>0</v>
      </c>
      <c r="X24" s="7"/>
      <c r="Y24" s="6"/>
      <c r="Z24" s="7"/>
      <c r="AA24" s="6"/>
      <c r="AB24" s="7"/>
      <c r="AC24" s="8"/>
      <c r="AD24" s="7"/>
      <c r="AE24" s="6">
        <v>1551.9</v>
      </c>
      <c r="AF24" s="7"/>
      <c r="AG24" s="6"/>
      <c r="AH24" s="7"/>
      <c r="AI24" s="6"/>
      <c r="AJ24" s="7"/>
      <c r="AK24" s="8"/>
      <c r="AL24" s="7"/>
      <c r="AM24" s="6">
        <v>0</v>
      </c>
      <c r="AN24" s="7"/>
      <c r="AO24" s="6"/>
      <c r="AP24" s="7"/>
      <c r="AQ24" s="6"/>
      <c r="AR24" s="7"/>
      <c r="AS24" s="8"/>
      <c r="AT24" s="7"/>
      <c r="AU24" s="6">
        <v>0</v>
      </c>
      <c r="AV24" s="7"/>
      <c r="AW24" s="6"/>
      <c r="AX24" s="7"/>
      <c r="AY24" s="6"/>
      <c r="AZ24" s="7"/>
      <c r="BA24" s="8"/>
      <c r="BB24" s="7"/>
      <c r="BC24" s="6">
        <v>292.3</v>
      </c>
      <c r="BD24" s="7"/>
      <c r="BE24" s="7"/>
      <c r="BF24" s="7"/>
      <c r="BG24" s="7"/>
      <c r="BH24" s="7"/>
      <c r="BI24" s="7"/>
      <c r="BJ24" s="7"/>
      <c r="BK24" s="6">
        <v>967.3</v>
      </c>
      <c r="BL24" s="7"/>
      <c r="BM24" s="7"/>
      <c r="BN24" s="7"/>
      <c r="BO24" s="7"/>
      <c r="BP24" s="7"/>
      <c r="BQ24" s="7"/>
      <c r="BR24" s="7"/>
      <c r="BS24" s="6">
        <v>0</v>
      </c>
      <c r="BT24" s="7"/>
      <c r="BU24" s="7"/>
      <c r="BV24" s="7"/>
      <c r="BW24" s="7"/>
      <c r="BX24" s="7"/>
      <c r="BY24" s="7"/>
      <c r="BZ24" s="7"/>
      <c r="CA24" s="6">
        <v>0</v>
      </c>
      <c r="CB24" s="7"/>
      <c r="CC24" s="7"/>
      <c r="CD24" s="7"/>
      <c r="CE24" s="7"/>
      <c r="CF24" s="7"/>
      <c r="CG24" s="7"/>
      <c r="CH24" s="7"/>
      <c r="CI24" s="6">
        <v>0</v>
      </c>
      <c r="CJ24" s="7"/>
      <c r="CK24" s="7"/>
      <c r="CL24" s="7"/>
      <c r="CM24" s="7"/>
      <c r="CN24" s="7"/>
      <c r="CO24" s="7"/>
      <c r="CP24" s="7"/>
      <c r="CQ24" s="6">
        <v>0</v>
      </c>
      <c r="CR24" s="7"/>
      <c r="CS24" s="7"/>
      <c r="CT24" s="7"/>
      <c r="CU24" s="7"/>
      <c r="CV24" s="7"/>
      <c r="CW24" s="7"/>
      <c r="CX24" s="7"/>
      <c r="CY24" s="6">
        <f>ROUND(G24+O24+W24+AE24+AM24+AU24+BC24+BK24+BS24+CA24+CI24+CQ24,5)</f>
        <v>4490.7</v>
      </c>
      <c r="CZ24" s="7"/>
      <c r="DA24" s="6"/>
      <c r="DB24" s="7"/>
      <c r="DC24" s="6">
        <f t="shared" si="0"/>
        <v>-4490.7</v>
      </c>
      <c r="DD24" s="7"/>
      <c r="DE24" s="8"/>
    </row>
    <row r="25" spans="1:109" ht="15" hidden="1" thickBot="1" x14ac:dyDescent="0.35">
      <c r="A25" s="2"/>
      <c r="B25" s="2"/>
      <c r="C25" s="2"/>
      <c r="D25" s="2"/>
      <c r="E25" s="2"/>
      <c r="F25" s="2" t="s">
        <v>36</v>
      </c>
      <c r="G25" s="9">
        <v>0</v>
      </c>
      <c r="H25" s="7"/>
      <c r="I25" s="9">
        <v>42000</v>
      </c>
      <c r="J25" s="7"/>
      <c r="K25" s="9">
        <f>ROUND((G25-I25),5)</f>
        <v>-42000</v>
      </c>
      <c r="L25" s="7"/>
      <c r="M25" s="10">
        <f>ROUND(IF(I25=0, IF(G25=0, 0, 1), G25/I25),5)</f>
        <v>0</v>
      </c>
      <c r="N25" s="7"/>
      <c r="O25" s="9">
        <v>0</v>
      </c>
      <c r="P25" s="7"/>
      <c r="Q25" s="9">
        <v>0</v>
      </c>
      <c r="R25" s="7"/>
      <c r="S25" s="9">
        <f>ROUND((O25-Q25),5)</f>
        <v>0</v>
      </c>
      <c r="T25" s="7"/>
      <c r="U25" s="10">
        <f>ROUND(IF(Q25=0, IF(O25=0, 0, 1), O25/Q25),5)</f>
        <v>0</v>
      </c>
      <c r="V25" s="7"/>
      <c r="W25" s="9">
        <v>0</v>
      </c>
      <c r="X25" s="7"/>
      <c r="Y25" s="9">
        <v>0</v>
      </c>
      <c r="Z25" s="7"/>
      <c r="AA25" s="9">
        <f>ROUND((W25-Y25),5)</f>
        <v>0</v>
      </c>
      <c r="AB25" s="7"/>
      <c r="AC25" s="10">
        <f>ROUND(IF(Y25=0, IF(W25=0, 0, 1), W25/Y25),5)</f>
        <v>0</v>
      </c>
      <c r="AD25" s="7"/>
      <c r="AE25" s="9">
        <v>0</v>
      </c>
      <c r="AF25" s="7"/>
      <c r="AG25" s="9">
        <v>0</v>
      </c>
      <c r="AH25" s="7"/>
      <c r="AI25" s="9">
        <f>ROUND((AE25-AG25),5)</f>
        <v>0</v>
      </c>
      <c r="AJ25" s="7"/>
      <c r="AK25" s="10">
        <f>ROUND(IF(AG25=0, IF(AE25=0, 0, 1), AE25/AG25),5)</f>
        <v>0</v>
      </c>
      <c r="AL25" s="7"/>
      <c r="AM25" s="9">
        <v>0</v>
      </c>
      <c r="AN25" s="7"/>
      <c r="AO25" s="9">
        <v>0</v>
      </c>
      <c r="AP25" s="7"/>
      <c r="AQ25" s="9">
        <f>ROUND((AM25-AO25),5)</f>
        <v>0</v>
      </c>
      <c r="AR25" s="7"/>
      <c r="AS25" s="10">
        <f>ROUND(IF(AO25=0, IF(AM25=0, 0, 1), AM25/AO25),5)</f>
        <v>0</v>
      </c>
      <c r="AT25" s="7"/>
      <c r="AU25" s="9">
        <v>0</v>
      </c>
      <c r="AV25" s="7"/>
      <c r="AW25" s="9">
        <v>0</v>
      </c>
      <c r="AX25" s="7"/>
      <c r="AY25" s="9">
        <f>ROUND((AU25-AW25),5)</f>
        <v>0</v>
      </c>
      <c r="AZ25" s="7"/>
      <c r="BA25" s="10">
        <f>ROUND(IF(AW25=0, IF(AU25=0, 0, 1), AU25/AW25),5)</f>
        <v>0</v>
      </c>
      <c r="BB25" s="7"/>
      <c r="BC25" s="9">
        <v>0</v>
      </c>
      <c r="BD25" s="7"/>
      <c r="BE25" s="7"/>
      <c r="BF25" s="7"/>
      <c r="BG25" s="7"/>
      <c r="BH25" s="7"/>
      <c r="BI25" s="7"/>
      <c r="BJ25" s="7"/>
      <c r="BK25" s="9">
        <v>0</v>
      </c>
      <c r="BL25" s="7"/>
      <c r="BM25" s="7"/>
      <c r="BN25" s="7"/>
      <c r="BO25" s="7"/>
      <c r="BP25" s="7"/>
      <c r="BQ25" s="7"/>
      <c r="BR25" s="7"/>
      <c r="BS25" s="9">
        <v>0</v>
      </c>
      <c r="BT25" s="7"/>
      <c r="BU25" s="7"/>
      <c r="BV25" s="7"/>
      <c r="BW25" s="7"/>
      <c r="BX25" s="7"/>
      <c r="BY25" s="7"/>
      <c r="BZ25" s="7"/>
      <c r="CA25" s="9">
        <v>0</v>
      </c>
      <c r="CB25" s="7"/>
      <c r="CC25" s="7"/>
      <c r="CD25" s="7"/>
      <c r="CE25" s="7"/>
      <c r="CF25" s="7"/>
      <c r="CG25" s="7"/>
      <c r="CH25" s="7"/>
      <c r="CI25" s="9">
        <v>0</v>
      </c>
      <c r="CJ25" s="7"/>
      <c r="CK25" s="7"/>
      <c r="CL25" s="7"/>
      <c r="CM25" s="7"/>
      <c r="CN25" s="7"/>
      <c r="CO25" s="7"/>
      <c r="CP25" s="7"/>
      <c r="CQ25" s="9">
        <v>0</v>
      </c>
      <c r="CR25" s="7"/>
      <c r="CS25" s="7"/>
      <c r="CT25" s="7"/>
      <c r="CU25" s="7"/>
      <c r="CV25" s="7"/>
      <c r="CW25" s="7"/>
      <c r="CX25" s="7"/>
      <c r="CY25" s="9">
        <f>ROUND(G25+O25+W25+AE25+AM25+AU25+BC25+BK25+BS25+CA25+CI25+CQ25,5)</f>
        <v>0</v>
      </c>
      <c r="CZ25" s="7"/>
      <c r="DA25" s="9">
        <f>ROUND(I25+Q25+Y25+AG25+AO25+AW25+BE25+BM25+BU25+CC25+CK25+CS25,5)</f>
        <v>42000</v>
      </c>
      <c r="DB25" s="7"/>
      <c r="DC25" s="6">
        <f t="shared" si="0"/>
        <v>42000</v>
      </c>
      <c r="DD25" s="7"/>
      <c r="DE25" s="10">
        <f>ROUND(IF(DA25=0, IF(CY25=0, 0, 1), CY25/DA25),5)</f>
        <v>0</v>
      </c>
    </row>
    <row r="26" spans="1:109" x14ac:dyDescent="0.3">
      <c r="A26" s="2"/>
      <c r="B26" s="2"/>
      <c r="C26" s="2"/>
      <c r="D26" s="2"/>
      <c r="E26" s="2" t="s">
        <v>32</v>
      </c>
      <c r="F26" s="2"/>
      <c r="G26" s="6">
        <f>ROUND(SUM(G21:G25),5)</f>
        <v>6394.38</v>
      </c>
      <c r="H26" s="7"/>
      <c r="I26" s="6">
        <f>ROUND(SUM(I21:I25),5)</f>
        <v>42000</v>
      </c>
      <c r="J26" s="7"/>
      <c r="K26" s="6">
        <f>ROUND((G26-I26),5)</f>
        <v>-35605.620000000003</v>
      </c>
      <c r="L26" s="7"/>
      <c r="M26" s="8">
        <f>ROUND(IF(I26=0, IF(G26=0, 0, 1), G26/I26),5)</f>
        <v>0.15225</v>
      </c>
      <c r="N26" s="7"/>
      <c r="O26" s="6">
        <f>ROUND(SUM(O21:O25),5)</f>
        <v>3189.38</v>
      </c>
      <c r="P26" s="7"/>
      <c r="Q26" s="6">
        <f>ROUND(SUM(Q21:Q25),5)</f>
        <v>0</v>
      </c>
      <c r="R26" s="7"/>
      <c r="S26" s="6">
        <f>ROUND((O26-Q26),5)</f>
        <v>3189.38</v>
      </c>
      <c r="T26" s="7"/>
      <c r="U26" s="8">
        <f>ROUND(IF(Q26=0, IF(O26=0, 0, 1), O26/Q26),5)</f>
        <v>1</v>
      </c>
      <c r="V26" s="7"/>
      <c r="W26" s="6">
        <f>ROUND(SUM(W21:W25),5)</f>
        <v>0</v>
      </c>
      <c r="X26" s="7"/>
      <c r="Y26" s="6">
        <f>ROUND(SUM(Y21:Y25),5)</f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f>ROUND(SUM(AE21:AE25),5)</f>
        <v>7438.07</v>
      </c>
      <c r="AF26" s="7"/>
      <c r="AG26" s="6">
        <f>ROUND(SUM(AG21:AG25),5)</f>
        <v>0</v>
      </c>
      <c r="AH26" s="7"/>
      <c r="AI26" s="6">
        <f>ROUND((AE26-AG26),5)</f>
        <v>7438.07</v>
      </c>
      <c r="AJ26" s="7"/>
      <c r="AK26" s="8">
        <f>ROUND(IF(AG26=0, IF(AE26=0, 0, 1), AE26/AG26),5)</f>
        <v>1</v>
      </c>
      <c r="AL26" s="7"/>
      <c r="AM26" s="6">
        <f>ROUND(SUM(AM21:AM25),5)</f>
        <v>2637.32</v>
      </c>
      <c r="AN26" s="7"/>
      <c r="AO26" s="6">
        <f>ROUND(SUM(AO21:AO25),5)</f>
        <v>0</v>
      </c>
      <c r="AP26" s="7"/>
      <c r="AQ26" s="6">
        <f>ROUND((AM26-AO26),5)</f>
        <v>2637.32</v>
      </c>
      <c r="AR26" s="7"/>
      <c r="AS26" s="8">
        <f>ROUND(IF(AO26=0, IF(AM26=0, 0, 1), AM26/AO26),5)</f>
        <v>1</v>
      </c>
      <c r="AT26" s="7"/>
      <c r="AU26" s="6">
        <f>ROUND(SUM(AU21:AU25),5)</f>
        <v>0</v>
      </c>
      <c r="AV26" s="7"/>
      <c r="AW26" s="6">
        <f>ROUND(SUM(AW21:AW25),5)</f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f>ROUND(SUM(BC21:BC25),5)</f>
        <v>4983.8</v>
      </c>
      <c r="BD26" s="7"/>
      <c r="BE26" s="7"/>
      <c r="BF26" s="7"/>
      <c r="BG26" s="7"/>
      <c r="BH26" s="7"/>
      <c r="BI26" s="7"/>
      <c r="BJ26" s="7"/>
      <c r="BK26" s="6">
        <f>ROUND(SUM(BK21:BK25),5)</f>
        <v>3640.07</v>
      </c>
      <c r="BL26" s="7"/>
      <c r="BM26" s="7"/>
      <c r="BN26" s="7"/>
      <c r="BO26" s="7"/>
      <c r="BP26" s="7"/>
      <c r="BQ26" s="7"/>
      <c r="BR26" s="7"/>
      <c r="BS26" s="6">
        <f>ROUND(SUM(BS21:BS25),5)</f>
        <v>0</v>
      </c>
      <c r="BT26" s="7"/>
      <c r="BU26" s="7"/>
      <c r="BV26" s="7"/>
      <c r="BW26" s="7"/>
      <c r="BX26" s="7"/>
      <c r="BY26" s="7"/>
      <c r="BZ26" s="7"/>
      <c r="CA26" s="6">
        <f>ROUND(SUM(CA21:CA25),5)</f>
        <v>0</v>
      </c>
      <c r="CB26" s="7"/>
      <c r="CC26" s="7"/>
      <c r="CD26" s="7"/>
      <c r="CE26" s="7"/>
      <c r="CF26" s="7"/>
      <c r="CG26" s="7"/>
      <c r="CH26" s="7"/>
      <c r="CI26" s="6">
        <f>ROUND(SUM(CI21:CI25),5)</f>
        <v>0</v>
      </c>
      <c r="CJ26" s="7"/>
      <c r="CK26" s="7"/>
      <c r="CL26" s="7"/>
      <c r="CM26" s="7"/>
      <c r="CN26" s="7"/>
      <c r="CO26" s="7"/>
      <c r="CP26" s="7"/>
      <c r="CQ26" s="6">
        <f>ROUND(SUM(CQ21:CQ25),5)</f>
        <v>0</v>
      </c>
      <c r="CR26" s="7"/>
      <c r="CS26" s="7"/>
      <c r="CT26" s="7"/>
      <c r="CU26" s="7"/>
      <c r="CV26" s="7"/>
      <c r="CW26" s="7"/>
      <c r="CX26" s="7"/>
      <c r="CY26" s="6">
        <f>ROUND(G26+O26+W26+AE26+AM26+AU26+BC26+BK26+BS26+CA26+CI26+CQ26,5)</f>
        <v>28283.02</v>
      </c>
      <c r="CZ26" s="7"/>
      <c r="DA26" s="6">
        <f>ROUND(I26+Q26+Y26+AG26+AO26+AW26+BE26+BM26+BU26+CC26+CK26+CS26,5)</f>
        <v>42000</v>
      </c>
      <c r="DB26" s="7"/>
      <c r="DC26" s="6">
        <f t="shared" si="0"/>
        <v>13716.98</v>
      </c>
      <c r="DD26" s="7"/>
      <c r="DE26" s="8">
        <f>ROUND(IF(DA26=0, IF(CY26=0, 0, 1), CY26/DA26),5)</f>
        <v>0.67340999999999995</v>
      </c>
    </row>
    <row r="27" spans="1:109" x14ac:dyDescent="0.3">
      <c r="A27" s="2"/>
      <c r="B27" s="2"/>
      <c r="C27" s="2"/>
      <c r="D27" s="2"/>
      <c r="E27" s="2" t="s">
        <v>37</v>
      </c>
      <c r="F27" s="2"/>
      <c r="G27" s="6"/>
      <c r="H27" s="7"/>
      <c r="I27" s="6"/>
      <c r="J27" s="7"/>
      <c r="K27" s="6"/>
      <c r="L27" s="7"/>
      <c r="M27" s="8"/>
      <c r="N27" s="7"/>
      <c r="O27" s="6"/>
      <c r="P27" s="7"/>
      <c r="Q27" s="6"/>
      <c r="R27" s="7"/>
      <c r="S27" s="6"/>
      <c r="T27" s="7"/>
      <c r="U27" s="8"/>
      <c r="V27" s="7"/>
      <c r="W27" s="6"/>
      <c r="X27" s="7"/>
      <c r="Y27" s="6"/>
      <c r="Z27" s="7"/>
      <c r="AA27" s="6"/>
      <c r="AB27" s="7"/>
      <c r="AC27" s="8"/>
      <c r="AD27" s="7"/>
      <c r="AE27" s="6"/>
      <c r="AF27" s="7"/>
      <c r="AG27" s="6"/>
      <c r="AH27" s="7"/>
      <c r="AI27" s="6"/>
      <c r="AJ27" s="7"/>
      <c r="AK27" s="8"/>
      <c r="AL27" s="7"/>
      <c r="AM27" s="6"/>
      <c r="AN27" s="7"/>
      <c r="AO27" s="6"/>
      <c r="AP27" s="7"/>
      <c r="AQ27" s="6"/>
      <c r="AR27" s="7"/>
      <c r="AS27" s="8"/>
      <c r="AT27" s="7"/>
      <c r="AU27" s="6"/>
      <c r="AV27" s="7"/>
      <c r="AW27" s="6"/>
      <c r="AX27" s="7"/>
      <c r="AY27" s="6"/>
      <c r="AZ27" s="7"/>
      <c r="BA27" s="8"/>
      <c r="BB27" s="7"/>
      <c r="BC27" s="6"/>
      <c r="BD27" s="7"/>
      <c r="BE27" s="7"/>
      <c r="BF27" s="7"/>
      <c r="BG27" s="7"/>
      <c r="BH27" s="7"/>
      <c r="BI27" s="7"/>
      <c r="BJ27" s="7"/>
      <c r="BK27" s="6"/>
      <c r="BL27" s="7"/>
      <c r="BM27" s="7"/>
      <c r="BN27" s="7"/>
      <c r="BO27" s="7"/>
      <c r="BP27" s="7"/>
      <c r="BQ27" s="7"/>
      <c r="BR27" s="7"/>
      <c r="BS27" s="6"/>
      <c r="BT27" s="7"/>
      <c r="BU27" s="7"/>
      <c r="BV27" s="7"/>
      <c r="BW27" s="7"/>
      <c r="BX27" s="7"/>
      <c r="BY27" s="7"/>
      <c r="BZ27" s="7"/>
      <c r="CA27" s="6"/>
      <c r="CB27" s="7"/>
      <c r="CC27" s="7"/>
      <c r="CD27" s="7"/>
      <c r="CE27" s="7"/>
      <c r="CF27" s="7"/>
      <c r="CG27" s="7"/>
      <c r="CH27" s="7"/>
      <c r="CI27" s="6"/>
      <c r="CJ27" s="7"/>
      <c r="CK27" s="7"/>
      <c r="CL27" s="7"/>
      <c r="CM27" s="7"/>
      <c r="CN27" s="7"/>
      <c r="CO27" s="7"/>
      <c r="CP27" s="7"/>
      <c r="CQ27" s="6"/>
      <c r="CR27" s="7"/>
      <c r="CS27" s="7"/>
      <c r="CT27" s="7"/>
      <c r="CU27" s="7"/>
      <c r="CV27" s="7"/>
      <c r="CW27" s="7"/>
      <c r="CX27" s="7"/>
      <c r="CY27" s="6"/>
      <c r="CZ27" s="7"/>
      <c r="DA27" s="6"/>
      <c r="DB27" s="7"/>
      <c r="DC27" s="6"/>
      <c r="DD27" s="7"/>
      <c r="DE27" s="8"/>
    </row>
    <row r="28" spans="1:109" x14ac:dyDescent="0.3">
      <c r="A28" s="2"/>
      <c r="B28" s="2"/>
      <c r="C28" s="2"/>
      <c r="D28" s="2"/>
      <c r="E28" s="2"/>
      <c r="F28" s="2" t="s">
        <v>38</v>
      </c>
      <c r="G28" s="6">
        <v>0</v>
      </c>
      <c r="H28" s="7"/>
      <c r="I28" s="6">
        <v>6000</v>
      </c>
      <c r="J28" s="7"/>
      <c r="K28" s="6">
        <f>ROUND((G28-I28),5)</f>
        <v>-6000</v>
      </c>
      <c r="L28" s="7"/>
      <c r="M28" s="8">
        <f>ROUND(IF(I28=0, IF(G28=0, 0, 1), G28/I28),5)</f>
        <v>0</v>
      </c>
      <c r="N28" s="7"/>
      <c r="O28" s="6">
        <v>0</v>
      </c>
      <c r="P28" s="7"/>
      <c r="Q28" s="6">
        <v>0</v>
      </c>
      <c r="R28" s="7"/>
      <c r="S28" s="6">
        <f>ROUND((O28-Q28),5)</f>
        <v>0</v>
      </c>
      <c r="T28" s="7"/>
      <c r="U28" s="8">
        <f>ROUND(IF(Q28=0, IF(O28=0, 0, 1), O28/Q28),5)</f>
        <v>0</v>
      </c>
      <c r="V28" s="7"/>
      <c r="W28" s="6">
        <v>0</v>
      </c>
      <c r="X28" s="7"/>
      <c r="Y28" s="6"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7"/>
      <c r="BF28" s="7"/>
      <c r="BG28" s="7"/>
      <c r="BH28" s="7"/>
      <c r="BI28" s="7"/>
      <c r="BJ28" s="7"/>
      <c r="BK28" s="6">
        <v>0</v>
      </c>
      <c r="BL28" s="7"/>
      <c r="BM28" s="7"/>
      <c r="BN28" s="7"/>
      <c r="BO28" s="7"/>
      <c r="BP28" s="7"/>
      <c r="BQ28" s="7"/>
      <c r="BR28" s="7"/>
      <c r="BS28" s="6">
        <v>0</v>
      </c>
      <c r="BT28" s="7"/>
      <c r="BU28" s="7"/>
      <c r="BV28" s="7"/>
      <c r="BW28" s="7"/>
      <c r="BX28" s="7"/>
      <c r="BY28" s="7"/>
      <c r="BZ28" s="7"/>
      <c r="CA28" s="6">
        <v>0</v>
      </c>
      <c r="CB28" s="7"/>
      <c r="CC28" s="7"/>
      <c r="CD28" s="7"/>
      <c r="CE28" s="7"/>
      <c r="CF28" s="7"/>
      <c r="CG28" s="7"/>
      <c r="CH28" s="7"/>
      <c r="CI28" s="6">
        <v>0</v>
      </c>
      <c r="CJ28" s="7"/>
      <c r="CK28" s="7"/>
      <c r="CL28" s="7"/>
      <c r="CM28" s="7"/>
      <c r="CN28" s="7"/>
      <c r="CO28" s="7"/>
      <c r="CP28" s="7"/>
      <c r="CQ28" s="6">
        <v>0</v>
      </c>
      <c r="CR28" s="7"/>
      <c r="CS28" s="7"/>
      <c r="CT28" s="7"/>
      <c r="CU28" s="7"/>
      <c r="CV28" s="7"/>
      <c r="CW28" s="7"/>
      <c r="CX28" s="7"/>
      <c r="CY28" s="6">
        <f>ROUND(G28+O28+W28+AE28+AM28+AU28+BC28+BK28+BS28+CA28+CI28+CQ28,5)</f>
        <v>0</v>
      </c>
      <c r="CZ28" s="7"/>
      <c r="DA28" s="6">
        <f>ROUND(I28+Q28+Y28+AG28+AO28+AW28+BE28+BM28+BU28+CC28+CK28+CS28,5)</f>
        <v>6000</v>
      </c>
      <c r="DB28" s="7"/>
      <c r="DC28" s="6">
        <f t="shared" si="0"/>
        <v>6000</v>
      </c>
      <c r="DD28" s="7"/>
      <c r="DE28" s="8">
        <f>ROUND(IF(DA28=0, IF(CY28=0, 0, 1), CY28/DA28),5)</f>
        <v>0</v>
      </c>
    </row>
    <row r="29" spans="1:109" x14ac:dyDescent="0.3">
      <c r="A29" s="2"/>
      <c r="B29" s="2"/>
      <c r="C29" s="2"/>
      <c r="D29" s="2"/>
      <c r="E29" s="2"/>
      <c r="F29" s="2" t="s">
        <v>39</v>
      </c>
      <c r="G29" s="6">
        <v>0</v>
      </c>
      <c r="H29" s="7"/>
      <c r="I29" s="6">
        <v>5000</v>
      </c>
      <c r="J29" s="7"/>
      <c r="K29" s="6">
        <f>ROUND((G29-I29),5)</f>
        <v>-5000</v>
      </c>
      <c r="L29" s="7"/>
      <c r="M29" s="8">
        <f>ROUND(IF(I29=0, IF(G29=0, 0, 1), G29/I29),5)</f>
        <v>0</v>
      </c>
      <c r="N29" s="7"/>
      <c r="O29" s="6">
        <v>0</v>
      </c>
      <c r="P29" s="7"/>
      <c r="Q29" s="6">
        <v>0</v>
      </c>
      <c r="R29" s="7"/>
      <c r="S29" s="6">
        <f>ROUND((O29-Q29),5)</f>
        <v>0</v>
      </c>
      <c r="T29" s="7"/>
      <c r="U29" s="8">
        <f>ROUND(IF(Q29=0, IF(O29=0, 0, 1), O29/Q29),5)</f>
        <v>0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7"/>
      <c r="BF29" s="7"/>
      <c r="BG29" s="7"/>
      <c r="BH29" s="7"/>
      <c r="BI29" s="7"/>
      <c r="BJ29" s="7"/>
      <c r="BK29" s="6">
        <v>0</v>
      </c>
      <c r="BL29" s="7"/>
      <c r="BM29" s="7"/>
      <c r="BN29" s="7"/>
      <c r="BO29" s="7"/>
      <c r="BP29" s="7"/>
      <c r="BQ29" s="7"/>
      <c r="BR29" s="7"/>
      <c r="BS29" s="6">
        <v>0</v>
      </c>
      <c r="BT29" s="7"/>
      <c r="BU29" s="7"/>
      <c r="BV29" s="7"/>
      <c r="BW29" s="7"/>
      <c r="BX29" s="7"/>
      <c r="BY29" s="7"/>
      <c r="BZ29" s="7"/>
      <c r="CA29" s="6">
        <v>0</v>
      </c>
      <c r="CB29" s="7"/>
      <c r="CC29" s="7"/>
      <c r="CD29" s="7"/>
      <c r="CE29" s="7"/>
      <c r="CF29" s="7"/>
      <c r="CG29" s="7"/>
      <c r="CH29" s="7"/>
      <c r="CI29" s="6">
        <v>0</v>
      </c>
      <c r="CJ29" s="7"/>
      <c r="CK29" s="7"/>
      <c r="CL29" s="7"/>
      <c r="CM29" s="7"/>
      <c r="CN29" s="7"/>
      <c r="CO29" s="7"/>
      <c r="CP29" s="7"/>
      <c r="CQ29" s="6">
        <v>0</v>
      </c>
      <c r="CR29" s="7"/>
      <c r="CS29" s="7"/>
      <c r="CT29" s="7"/>
      <c r="CU29" s="7"/>
      <c r="CV29" s="7"/>
      <c r="CW29" s="7"/>
      <c r="CX29" s="7"/>
      <c r="CY29" s="6">
        <f>ROUND(G29+O29+W29+AE29+AM29+AU29+BC29+BK29+BS29+CA29+CI29+CQ29,5)</f>
        <v>0</v>
      </c>
      <c r="CZ29" s="7"/>
      <c r="DA29" s="6">
        <f>ROUND(I29+Q29+Y29+AG29+AO29+AW29+BE29+BM29+BU29+CC29+CK29+CS29,5)</f>
        <v>5000</v>
      </c>
      <c r="DB29" s="7"/>
      <c r="DC29" s="6">
        <f t="shared" si="0"/>
        <v>5000</v>
      </c>
      <c r="DD29" s="7"/>
      <c r="DE29" s="8">
        <f>ROUND(IF(DA29=0, IF(CY29=0, 0, 1), CY29/DA29),5)</f>
        <v>0</v>
      </c>
    </row>
    <row r="30" spans="1:109" ht="15" thickBot="1" x14ac:dyDescent="0.35">
      <c r="A30" s="2"/>
      <c r="B30" s="2"/>
      <c r="C30" s="2"/>
      <c r="D30" s="2"/>
      <c r="E30" s="2"/>
      <c r="F30" s="2" t="s">
        <v>40</v>
      </c>
      <c r="G30" s="9">
        <v>0</v>
      </c>
      <c r="H30" s="7"/>
      <c r="I30" s="9"/>
      <c r="J30" s="7"/>
      <c r="K30" s="9"/>
      <c r="L30" s="7"/>
      <c r="M30" s="10"/>
      <c r="N30" s="7"/>
      <c r="O30" s="9">
        <v>0</v>
      </c>
      <c r="P30" s="7"/>
      <c r="Q30" s="9"/>
      <c r="R30" s="7"/>
      <c r="S30" s="9"/>
      <c r="T30" s="7"/>
      <c r="U30" s="10"/>
      <c r="V30" s="7"/>
      <c r="W30" s="9">
        <v>0</v>
      </c>
      <c r="X30" s="7"/>
      <c r="Y30" s="9"/>
      <c r="Z30" s="7"/>
      <c r="AA30" s="9"/>
      <c r="AB30" s="7"/>
      <c r="AC30" s="10"/>
      <c r="AD30" s="7"/>
      <c r="AE30" s="9">
        <v>0</v>
      </c>
      <c r="AF30" s="7"/>
      <c r="AG30" s="9"/>
      <c r="AH30" s="7"/>
      <c r="AI30" s="9"/>
      <c r="AJ30" s="7"/>
      <c r="AK30" s="10"/>
      <c r="AL30" s="7"/>
      <c r="AM30" s="9">
        <v>5000</v>
      </c>
      <c r="AN30" s="7"/>
      <c r="AO30" s="9"/>
      <c r="AP30" s="7"/>
      <c r="AQ30" s="9"/>
      <c r="AR30" s="7"/>
      <c r="AS30" s="10"/>
      <c r="AT30" s="7"/>
      <c r="AU30" s="9">
        <v>0</v>
      </c>
      <c r="AV30" s="7"/>
      <c r="AW30" s="9"/>
      <c r="AX30" s="7"/>
      <c r="AY30" s="9"/>
      <c r="AZ30" s="7"/>
      <c r="BA30" s="10"/>
      <c r="BB30" s="7"/>
      <c r="BC30" s="9">
        <v>0</v>
      </c>
      <c r="BD30" s="7"/>
      <c r="BE30" s="7"/>
      <c r="BF30" s="7"/>
      <c r="BG30" s="7"/>
      <c r="BH30" s="7"/>
      <c r="BI30" s="7"/>
      <c r="BJ30" s="7"/>
      <c r="BK30" s="9">
        <v>0</v>
      </c>
      <c r="BL30" s="7"/>
      <c r="BM30" s="7"/>
      <c r="BN30" s="7"/>
      <c r="BO30" s="7"/>
      <c r="BP30" s="7"/>
      <c r="BQ30" s="7"/>
      <c r="BR30" s="7"/>
      <c r="BS30" s="9">
        <v>0</v>
      </c>
      <c r="BT30" s="7"/>
      <c r="BU30" s="7"/>
      <c r="BV30" s="7"/>
      <c r="BW30" s="7"/>
      <c r="BX30" s="7"/>
      <c r="BY30" s="7"/>
      <c r="BZ30" s="7"/>
      <c r="CA30" s="9">
        <v>0</v>
      </c>
      <c r="CB30" s="7"/>
      <c r="CC30" s="7"/>
      <c r="CD30" s="7"/>
      <c r="CE30" s="7"/>
      <c r="CF30" s="7"/>
      <c r="CG30" s="7"/>
      <c r="CH30" s="7"/>
      <c r="CI30" s="9">
        <v>0</v>
      </c>
      <c r="CJ30" s="7"/>
      <c r="CK30" s="7"/>
      <c r="CL30" s="7"/>
      <c r="CM30" s="7"/>
      <c r="CN30" s="7"/>
      <c r="CO30" s="7"/>
      <c r="CP30" s="7"/>
      <c r="CQ30" s="9">
        <v>0</v>
      </c>
      <c r="CR30" s="7"/>
      <c r="CS30" s="7"/>
      <c r="CT30" s="7"/>
      <c r="CU30" s="7"/>
      <c r="CV30" s="7"/>
      <c r="CW30" s="7"/>
      <c r="CX30" s="7"/>
      <c r="CY30" s="9">
        <f>ROUND(G30+O30+W30+AE30+AM30+AU30+BC30+BK30+BS30+CA30+CI30+CQ30,5)</f>
        <v>5000</v>
      </c>
      <c r="CZ30" s="7"/>
      <c r="DA30" s="9"/>
      <c r="DB30" s="7"/>
      <c r="DC30" s="9">
        <f t="shared" si="0"/>
        <v>-5000</v>
      </c>
      <c r="DD30" s="7"/>
      <c r="DE30" s="10">
        <f>ROUND(IF(DA30=0, IF(CY30=0, 0, 1), CY30/DA30),5)</f>
        <v>1</v>
      </c>
    </row>
    <row r="31" spans="1:109" x14ac:dyDescent="0.3">
      <c r="A31" s="2"/>
      <c r="B31" s="2"/>
      <c r="C31" s="2"/>
      <c r="D31" s="2"/>
      <c r="E31" s="2" t="s">
        <v>41</v>
      </c>
      <c r="F31" s="2"/>
      <c r="G31" s="6">
        <f>ROUND(SUM(G27:G30),5)</f>
        <v>0</v>
      </c>
      <c r="H31" s="7"/>
      <c r="I31" s="6">
        <f>ROUND(SUM(I27:I30),5)</f>
        <v>11000</v>
      </c>
      <c r="J31" s="7"/>
      <c r="K31" s="6">
        <f>ROUND((G31-I31),5)</f>
        <v>-11000</v>
      </c>
      <c r="L31" s="7"/>
      <c r="M31" s="8">
        <f>ROUND(IF(I31=0, IF(G31=0, 0, 1), G31/I31),5)</f>
        <v>0</v>
      </c>
      <c r="N31" s="7"/>
      <c r="O31" s="6">
        <f>ROUND(SUM(O27:O30),5)</f>
        <v>0</v>
      </c>
      <c r="P31" s="7"/>
      <c r="Q31" s="6">
        <f>ROUND(SUM(Q27:Q30),5)</f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f>ROUND(SUM(W27:W30),5)</f>
        <v>0</v>
      </c>
      <c r="X31" s="7"/>
      <c r="Y31" s="6">
        <f>ROUND(SUM(Y27:Y30),5)</f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f>ROUND(SUM(AE27:AE30),5)</f>
        <v>0</v>
      </c>
      <c r="AF31" s="7"/>
      <c r="AG31" s="6">
        <f>ROUND(SUM(AG27:AG30),5)</f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f>ROUND(SUM(AM27:AM30),5)</f>
        <v>5000</v>
      </c>
      <c r="AN31" s="7"/>
      <c r="AO31" s="6">
        <f>ROUND(SUM(AO27:AO30),5)</f>
        <v>0</v>
      </c>
      <c r="AP31" s="7"/>
      <c r="AQ31" s="6">
        <f>ROUND((AM31-AO31),5)</f>
        <v>5000</v>
      </c>
      <c r="AR31" s="7"/>
      <c r="AS31" s="8">
        <f>ROUND(IF(AO31=0, IF(AM31=0, 0, 1), AM31/AO31),5)</f>
        <v>1</v>
      </c>
      <c r="AT31" s="7"/>
      <c r="AU31" s="6">
        <f>ROUND(SUM(AU27:AU30),5)</f>
        <v>0</v>
      </c>
      <c r="AV31" s="7"/>
      <c r="AW31" s="6">
        <f>ROUND(SUM(AW27:AW30),5)</f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f>ROUND(SUM(BC27:BC30),5)</f>
        <v>0</v>
      </c>
      <c r="BD31" s="7"/>
      <c r="BE31" s="7"/>
      <c r="BF31" s="7"/>
      <c r="BG31" s="7"/>
      <c r="BH31" s="7"/>
      <c r="BI31" s="7"/>
      <c r="BJ31" s="7"/>
      <c r="BK31" s="6">
        <f>ROUND(SUM(BK27:BK30),5)</f>
        <v>0</v>
      </c>
      <c r="BL31" s="7"/>
      <c r="BM31" s="7"/>
      <c r="BN31" s="7"/>
      <c r="BO31" s="7"/>
      <c r="BP31" s="7"/>
      <c r="BQ31" s="7"/>
      <c r="BR31" s="7"/>
      <c r="BS31" s="6">
        <f>ROUND(SUM(BS27:BS30),5)</f>
        <v>0</v>
      </c>
      <c r="BT31" s="7"/>
      <c r="BU31" s="7"/>
      <c r="BV31" s="7"/>
      <c r="BW31" s="7"/>
      <c r="BX31" s="7"/>
      <c r="BY31" s="7"/>
      <c r="BZ31" s="7"/>
      <c r="CA31" s="6">
        <f>ROUND(SUM(CA27:CA30),5)</f>
        <v>0</v>
      </c>
      <c r="CB31" s="7"/>
      <c r="CC31" s="7"/>
      <c r="CD31" s="7"/>
      <c r="CE31" s="7"/>
      <c r="CF31" s="7"/>
      <c r="CG31" s="7"/>
      <c r="CH31" s="7"/>
      <c r="CI31" s="6">
        <f>ROUND(SUM(CI27:CI30),5)</f>
        <v>0</v>
      </c>
      <c r="CJ31" s="7"/>
      <c r="CK31" s="7"/>
      <c r="CL31" s="7"/>
      <c r="CM31" s="7"/>
      <c r="CN31" s="7"/>
      <c r="CO31" s="7"/>
      <c r="CP31" s="7"/>
      <c r="CQ31" s="6">
        <f>ROUND(SUM(CQ27:CQ30),5)</f>
        <v>0</v>
      </c>
      <c r="CR31" s="7"/>
      <c r="CS31" s="7"/>
      <c r="CT31" s="7"/>
      <c r="CU31" s="7"/>
      <c r="CV31" s="7"/>
      <c r="CW31" s="7"/>
      <c r="CX31" s="7"/>
      <c r="CY31" s="6">
        <f>ROUND(G31+O31+W31+AE31+AM31+AU31+BC31+BK31+BS31+CA31+CI31+CQ31,5)</f>
        <v>5000</v>
      </c>
      <c r="CZ31" s="7"/>
      <c r="DA31" s="6">
        <f>ROUND(I31+Q31+Y31+AG31+AO31+AW31+BE31+BM31+BU31+CC31+CK31+CS31,5)</f>
        <v>11000</v>
      </c>
      <c r="DB31" s="7"/>
      <c r="DC31" s="6">
        <f t="shared" si="0"/>
        <v>6000</v>
      </c>
      <c r="DD31" s="7"/>
      <c r="DE31" s="8">
        <f>ROUND(IF(DA31=0, IF(CY31=0, 0, 1), CY31/DA31),5)</f>
        <v>0.45455000000000001</v>
      </c>
    </row>
    <row r="32" spans="1:109" ht="21" customHeight="1" x14ac:dyDescent="0.3">
      <c r="A32" s="2"/>
      <c r="B32" s="2"/>
      <c r="C32" s="2"/>
      <c r="D32" s="2"/>
      <c r="E32" s="2" t="s">
        <v>42</v>
      </c>
      <c r="F32" s="2"/>
      <c r="G32" s="6">
        <v>0</v>
      </c>
      <c r="H32" s="7"/>
      <c r="I32" s="6">
        <v>20000</v>
      </c>
      <c r="J32" s="7"/>
      <c r="K32" s="6">
        <f>ROUND((G32-I32),5)</f>
        <v>-20000</v>
      </c>
      <c r="L32" s="7"/>
      <c r="M32" s="8">
        <f>ROUND(IF(I32=0, IF(G32=0, 0, 1), G32/I32),5)</f>
        <v>0</v>
      </c>
      <c r="N32" s="7"/>
      <c r="O32" s="6">
        <v>2637</v>
      </c>
      <c r="P32" s="7"/>
      <c r="Q32" s="6">
        <v>0</v>
      </c>
      <c r="R32" s="7"/>
      <c r="S32" s="6">
        <f>ROUND((O32-Q32),5)</f>
        <v>2637</v>
      </c>
      <c r="T32" s="7"/>
      <c r="U32" s="8">
        <f>ROUND(IF(Q32=0, IF(O32=0, 0, 1), O32/Q32),5)</f>
        <v>1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8550.24</v>
      </c>
      <c r="AF32" s="7"/>
      <c r="AG32" s="6">
        <v>0</v>
      </c>
      <c r="AH32" s="7"/>
      <c r="AI32" s="6">
        <f>ROUND((AE32-AG32),5)</f>
        <v>8550.24</v>
      </c>
      <c r="AJ32" s="7"/>
      <c r="AK32" s="8">
        <f>ROUND(IF(AG32=0, IF(AE32=0, 0, 1), AE32/AG32),5)</f>
        <v>1</v>
      </c>
      <c r="AL32" s="7"/>
      <c r="AM32" s="6">
        <v>854.99</v>
      </c>
      <c r="AN32" s="7"/>
      <c r="AO32" s="6">
        <v>0</v>
      </c>
      <c r="AP32" s="7"/>
      <c r="AQ32" s="6">
        <f>ROUND((AM32-AO32),5)</f>
        <v>854.99</v>
      </c>
      <c r="AR32" s="7"/>
      <c r="AS32" s="8">
        <f>ROUND(IF(AO32=0, IF(AM32=0, 0, 1), AM32/AO32),5)</f>
        <v>1</v>
      </c>
      <c r="AT32" s="7"/>
      <c r="AU32" s="6">
        <v>8095</v>
      </c>
      <c r="AV32" s="7"/>
      <c r="AW32" s="6">
        <v>0</v>
      </c>
      <c r="AX32" s="7"/>
      <c r="AY32" s="6">
        <f>ROUND((AU32-AW32),5)</f>
        <v>8095</v>
      </c>
      <c r="AZ32" s="7"/>
      <c r="BA32" s="8">
        <f>ROUND(IF(AW32=0, IF(AU32=0, 0, 1), AU32/AW32),5)</f>
        <v>1</v>
      </c>
      <c r="BB32" s="7"/>
      <c r="BC32" s="6">
        <v>0</v>
      </c>
      <c r="BD32" s="7"/>
      <c r="BE32" s="7"/>
      <c r="BF32" s="7"/>
      <c r="BG32" s="7"/>
      <c r="BH32" s="7"/>
      <c r="BI32" s="7"/>
      <c r="BJ32" s="7"/>
      <c r="BK32" s="6">
        <v>0</v>
      </c>
      <c r="BL32" s="7"/>
      <c r="BM32" s="7"/>
      <c r="BN32" s="7"/>
      <c r="BO32" s="7"/>
      <c r="BP32" s="7"/>
      <c r="BQ32" s="7"/>
      <c r="BR32" s="7"/>
      <c r="BS32" s="6">
        <v>0</v>
      </c>
      <c r="BT32" s="7"/>
      <c r="BU32" s="7"/>
      <c r="BV32" s="7"/>
      <c r="BW32" s="7"/>
      <c r="BX32" s="7"/>
      <c r="BY32" s="7"/>
      <c r="BZ32" s="7"/>
      <c r="CA32" s="6">
        <v>0</v>
      </c>
      <c r="CB32" s="7"/>
      <c r="CC32" s="7"/>
      <c r="CD32" s="7"/>
      <c r="CE32" s="7"/>
      <c r="CF32" s="7"/>
      <c r="CG32" s="7"/>
      <c r="CH32" s="7"/>
      <c r="CI32" s="6">
        <v>0</v>
      </c>
      <c r="CJ32" s="7"/>
      <c r="CK32" s="7"/>
      <c r="CL32" s="7"/>
      <c r="CM32" s="7"/>
      <c r="CN32" s="7"/>
      <c r="CO32" s="7"/>
      <c r="CP32" s="7"/>
      <c r="CQ32" s="6">
        <v>0</v>
      </c>
      <c r="CR32" s="7"/>
      <c r="CS32" s="7"/>
      <c r="CT32" s="7"/>
      <c r="CU32" s="7"/>
      <c r="CV32" s="7"/>
      <c r="CW32" s="7"/>
      <c r="CX32" s="7"/>
      <c r="CY32" s="6">
        <f>ROUND(G32+O32+W32+AE32+AM32+AU32+BC32+BK32+BS32+CA32+CI32+CQ32,5)</f>
        <v>20137.23</v>
      </c>
      <c r="CZ32" s="7"/>
      <c r="DA32" s="6">
        <f>ROUND(I32+Q32+Y32+AG32+AO32+AW32+BE32+BM32+BU32+CC32+CK32+CS32,5)</f>
        <v>20000</v>
      </c>
      <c r="DB32" s="7"/>
      <c r="DC32" s="6">
        <f t="shared" si="0"/>
        <v>-137.22999999999956</v>
      </c>
      <c r="DD32" s="7"/>
      <c r="DE32" s="31">
        <f>ROUND(IF(DA32=0, IF(CY32=0, 0, 1), CY32/DA32),5)</f>
        <v>1.0068600000000001</v>
      </c>
    </row>
    <row r="33" spans="1:109" x14ac:dyDescent="0.3">
      <c r="A33" s="2"/>
      <c r="B33" s="2"/>
      <c r="C33" s="2"/>
      <c r="D33" s="2"/>
      <c r="E33" s="2" t="s">
        <v>43</v>
      </c>
      <c r="F33" s="2"/>
      <c r="G33" s="6">
        <v>0</v>
      </c>
      <c r="H33" s="7"/>
      <c r="I33" s="6">
        <v>200</v>
      </c>
      <c r="J33" s="7"/>
      <c r="K33" s="6">
        <f>ROUND((G33-I33),5)</f>
        <v>-200</v>
      </c>
      <c r="L33" s="7"/>
      <c r="M33" s="8">
        <f>ROUND(IF(I33=0, IF(G33=0, 0, 1), G33/I33),5)</f>
        <v>0</v>
      </c>
      <c r="N33" s="7"/>
      <c r="O33" s="6">
        <v>200</v>
      </c>
      <c r="P33" s="7"/>
      <c r="Q33" s="6">
        <v>0</v>
      </c>
      <c r="R33" s="7"/>
      <c r="S33" s="6">
        <f>ROUND((O33-Q33),5)</f>
        <v>200</v>
      </c>
      <c r="T33" s="7"/>
      <c r="U33" s="8">
        <f>ROUND(IF(Q33=0, IF(O33=0, 0, 1), O33/Q33),5)</f>
        <v>1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7"/>
      <c r="BF33" s="7"/>
      <c r="BG33" s="7"/>
      <c r="BH33" s="7"/>
      <c r="BI33" s="7"/>
      <c r="BJ33" s="7"/>
      <c r="BK33" s="6">
        <v>0</v>
      </c>
      <c r="BL33" s="7"/>
      <c r="BM33" s="7"/>
      <c r="BN33" s="7"/>
      <c r="BO33" s="7"/>
      <c r="BP33" s="7"/>
      <c r="BQ33" s="7"/>
      <c r="BR33" s="7"/>
      <c r="BS33" s="6">
        <v>0</v>
      </c>
      <c r="BT33" s="7"/>
      <c r="BU33" s="7"/>
      <c r="BV33" s="7"/>
      <c r="BW33" s="7"/>
      <c r="BX33" s="7"/>
      <c r="BY33" s="7"/>
      <c r="BZ33" s="7"/>
      <c r="CA33" s="6">
        <v>0</v>
      </c>
      <c r="CB33" s="7"/>
      <c r="CC33" s="7"/>
      <c r="CD33" s="7"/>
      <c r="CE33" s="7"/>
      <c r="CF33" s="7"/>
      <c r="CG33" s="7"/>
      <c r="CH33" s="7"/>
      <c r="CI33" s="6">
        <v>0</v>
      </c>
      <c r="CJ33" s="7"/>
      <c r="CK33" s="7"/>
      <c r="CL33" s="7"/>
      <c r="CM33" s="7"/>
      <c r="CN33" s="7"/>
      <c r="CO33" s="7"/>
      <c r="CP33" s="7"/>
      <c r="CQ33" s="6">
        <v>0</v>
      </c>
      <c r="CR33" s="7"/>
      <c r="CS33" s="7"/>
      <c r="CT33" s="7"/>
      <c r="CU33" s="7"/>
      <c r="CV33" s="7"/>
      <c r="CW33" s="7"/>
      <c r="CX33" s="7"/>
      <c r="CY33" s="6">
        <f>ROUND(G33+O33+W33+AE33+AM33+AU33+BC33+BK33+BS33+CA33+CI33+CQ33,5)</f>
        <v>200</v>
      </c>
      <c r="CZ33" s="7"/>
      <c r="DA33" s="6">
        <f>ROUND(I33+Q33+Y33+AG33+AO33+AW33+BE33+BM33+BU33+CC33+CK33+CS33,5)</f>
        <v>200</v>
      </c>
      <c r="DB33" s="7"/>
      <c r="DC33" s="6">
        <f t="shared" si="0"/>
        <v>0</v>
      </c>
      <c r="DD33" s="7"/>
      <c r="DE33" s="31">
        <f>ROUND(IF(DA33=0, IF(CY33=0, 0, 1), CY33/DA33),5)</f>
        <v>1</v>
      </c>
    </row>
    <row r="34" spans="1:109" x14ac:dyDescent="0.3">
      <c r="A34" s="2"/>
      <c r="B34" s="2"/>
      <c r="C34" s="2"/>
      <c r="D34" s="2"/>
      <c r="E34" s="2" t="s">
        <v>44</v>
      </c>
      <c r="F34" s="2"/>
      <c r="G34" s="6">
        <v>0</v>
      </c>
      <c r="H34" s="7"/>
      <c r="I34" s="6"/>
      <c r="J34" s="7"/>
      <c r="K34" s="6"/>
      <c r="L34" s="7"/>
      <c r="M34" s="8"/>
      <c r="N34" s="7"/>
      <c r="O34" s="6">
        <v>0</v>
      </c>
      <c r="P34" s="7"/>
      <c r="Q34" s="6"/>
      <c r="R34" s="7"/>
      <c r="S34" s="6"/>
      <c r="T34" s="7"/>
      <c r="U34" s="8"/>
      <c r="V34" s="7"/>
      <c r="W34" s="6">
        <v>0</v>
      </c>
      <c r="X34" s="7"/>
      <c r="Y34" s="6"/>
      <c r="Z34" s="7"/>
      <c r="AA34" s="6"/>
      <c r="AB34" s="7"/>
      <c r="AC34" s="8"/>
      <c r="AD34" s="7"/>
      <c r="AE34" s="6">
        <v>37267.480000000003</v>
      </c>
      <c r="AF34" s="7"/>
      <c r="AG34" s="6"/>
      <c r="AH34" s="7"/>
      <c r="AI34" s="6"/>
      <c r="AJ34" s="7"/>
      <c r="AK34" s="8"/>
      <c r="AL34" s="7"/>
      <c r="AM34" s="6">
        <v>7310</v>
      </c>
      <c r="AN34" s="7"/>
      <c r="AO34" s="6"/>
      <c r="AP34" s="7"/>
      <c r="AQ34" s="6"/>
      <c r="AR34" s="7"/>
      <c r="AS34" s="8"/>
      <c r="AT34" s="7"/>
      <c r="AU34" s="6">
        <v>18994.5</v>
      </c>
      <c r="AV34" s="7"/>
      <c r="AW34" s="6"/>
      <c r="AX34" s="7"/>
      <c r="AY34" s="6"/>
      <c r="AZ34" s="7"/>
      <c r="BA34" s="8"/>
      <c r="BB34" s="7"/>
      <c r="BC34" s="6">
        <v>0</v>
      </c>
      <c r="BD34" s="7"/>
      <c r="BE34" s="7"/>
      <c r="BF34" s="7"/>
      <c r="BG34" s="7"/>
      <c r="BH34" s="7"/>
      <c r="BI34" s="7"/>
      <c r="BJ34" s="7"/>
      <c r="BK34" s="6">
        <v>0</v>
      </c>
      <c r="BL34" s="7"/>
      <c r="BM34" s="7"/>
      <c r="BN34" s="7"/>
      <c r="BO34" s="7"/>
      <c r="BP34" s="7"/>
      <c r="BQ34" s="7"/>
      <c r="BR34" s="7"/>
      <c r="BS34" s="6">
        <v>0</v>
      </c>
      <c r="BT34" s="7"/>
      <c r="BU34" s="7"/>
      <c r="BV34" s="7"/>
      <c r="BW34" s="7"/>
      <c r="BX34" s="7"/>
      <c r="BY34" s="7"/>
      <c r="BZ34" s="7"/>
      <c r="CA34" s="6">
        <v>0</v>
      </c>
      <c r="CB34" s="7"/>
      <c r="CC34" s="7"/>
      <c r="CD34" s="7"/>
      <c r="CE34" s="7"/>
      <c r="CF34" s="7"/>
      <c r="CG34" s="7"/>
      <c r="CH34" s="7"/>
      <c r="CI34" s="6">
        <v>0</v>
      </c>
      <c r="CJ34" s="7"/>
      <c r="CK34" s="7"/>
      <c r="CL34" s="7"/>
      <c r="CM34" s="7"/>
      <c r="CN34" s="7"/>
      <c r="CO34" s="7"/>
      <c r="CP34" s="7"/>
      <c r="CQ34" s="6">
        <v>0</v>
      </c>
      <c r="CR34" s="7"/>
      <c r="CS34" s="7"/>
      <c r="CT34" s="7"/>
      <c r="CU34" s="7"/>
      <c r="CV34" s="7"/>
      <c r="CW34" s="7"/>
      <c r="CX34" s="7"/>
      <c r="CY34" s="6">
        <f>ROUND(G34+O34+W34+AE34+AM34+AU34+BC34+BK34+BS34+CA34+CI34+CQ34,5)</f>
        <v>63571.98</v>
      </c>
      <c r="CZ34" s="7"/>
      <c r="DA34" s="6"/>
      <c r="DB34" s="7"/>
      <c r="DC34" s="6">
        <f t="shared" si="0"/>
        <v>-63571.98</v>
      </c>
      <c r="DD34" s="7"/>
      <c r="DE34" s="31">
        <f>ROUND(IF(DA34=0, IF(CY34=0, 0, 1), CY34/DA34),5)</f>
        <v>1</v>
      </c>
    </row>
    <row r="35" spans="1:109" x14ac:dyDescent="0.3">
      <c r="A35" s="2"/>
      <c r="B35" s="2"/>
      <c r="C35" s="2"/>
      <c r="D35" s="2"/>
      <c r="E35" s="2" t="s">
        <v>45</v>
      </c>
      <c r="F35" s="2"/>
      <c r="G35" s="6">
        <v>0</v>
      </c>
      <c r="H35" s="7"/>
      <c r="I35" s="6">
        <v>100</v>
      </c>
      <c r="J35" s="7"/>
      <c r="K35" s="6">
        <f>ROUND((G35-I35),5)</f>
        <v>-100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7"/>
      <c r="BF35" s="7"/>
      <c r="BG35" s="7"/>
      <c r="BH35" s="7"/>
      <c r="BI35" s="7"/>
      <c r="BJ35" s="7"/>
      <c r="BK35" s="6">
        <v>0</v>
      </c>
      <c r="BL35" s="7"/>
      <c r="BM35" s="7"/>
      <c r="BN35" s="7"/>
      <c r="BO35" s="7"/>
      <c r="BP35" s="7"/>
      <c r="BQ35" s="7"/>
      <c r="BR35" s="7"/>
      <c r="BS35" s="6">
        <v>0</v>
      </c>
      <c r="BT35" s="7"/>
      <c r="BU35" s="7"/>
      <c r="BV35" s="7"/>
      <c r="BW35" s="7"/>
      <c r="BX35" s="7"/>
      <c r="BY35" s="7"/>
      <c r="BZ35" s="7"/>
      <c r="CA35" s="6">
        <v>0</v>
      </c>
      <c r="CB35" s="7"/>
      <c r="CC35" s="7"/>
      <c r="CD35" s="7"/>
      <c r="CE35" s="7"/>
      <c r="CF35" s="7"/>
      <c r="CG35" s="7"/>
      <c r="CH35" s="7"/>
      <c r="CI35" s="6">
        <v>0</v>
      </c>
      <c r="CJ35" s="7"/>
      <c r="CK35" s="7"/>
      <c r="CL35" s="7"/>
      <c r="CM35" s="7"/>
      <c r="CN35" s="7"/>
      <c r="CO35" s="7"/>
      <c r="CP35" s="7"/>
      <c r="CQ35" s="6">
        <v>0</v>
      </c>
      <c r="CR35" s="7"/>
      <c r="CS35" s="7"/>
      <c r="CT35" s="7"/>
      <c r="CU35" s="7"/>
      <c r="CV35" s="7"/>
      <c r="CW35" s="7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100</v>
      </c>
      <c r="DB35" s="7"/>
      <c r="DC35" s="6">
        <f t="shared" si="0"/>
        <v>100</v>
      </c>
      <c r="DD35" s="7"/>
      <c r="DE35" s="8">
        <f>ROUND(IF(DA35=0, IF(CY35=0, 0, 1), CY35/DA35),5)</f>
        <v>0</v>
      </c>
    </row>
    <row r="36" spans="1:109" x14ac:dyDescent="0.3">
      <c r="A36" s="2"/>
      <c r="B36" s="2"/>
      <c r="C36" s="2"/>
      <c r="D36" s="2"/>
      <c r="E36" s="2" t="s">
        <v>46</v>
      </c>
      <c r="F36" s="2"/>
      <c r="G36" s="6">
        <v>0</v>
      </c>
      <c r="H36" s="7"/>
      <c r="I36" s="6">
        <v>9000</v>
      </c>
      <c r="J36" s="7"/>
      <c r="K36" s="6">
        <f>ROUND((G36-I36),5)</f>
        <v>-9000</v>
      </c>
      <c r="L36" s="7"/>
      <c r="M36" s="8">
        <f>ROUND(IF(I36=0, IF(G36=0, 0, 1), G36/I36),5)</f>
        <v>0</v>
      </c>
      <c r="N36" s="7"/>
      <c r="O36" s="6">
        <v>0</v>
      </c>
      <c r="P36" s="7"/>
      <c r="Q36" s="6">
        <v>0</v>
      </c>
      <c r="R36" s="7"/>
      <c r="S36" s="6">
        <f>ROUND((O36-Q36),5)</f>
        <v>0</v>
      </c>
      <c r="T36" s="7"/>
      <c r="U36" s="8">
        <f>ROUND(IF(Q36=0, IF(O36=0, 0, 1), O36/Q36),5)</f>
        <v>0</v>
      </c>
      <c r="V36" s="7"/>
      <c r="W36" s="6">
        <v>0</v>
      </c>
      <c r="X36" s="7"/>
      <c r="Y36" s="6">
        <v>0</v>
      </c>
      <c r="Z36" s="7"/>
      <c r="AA36" s="6">
        <f>ROUND((W36-Y36),5)</f>
        <v>0</v>
      </c>
      <c r="AB36" s="7"/>
      <c r="AC36" s="8">
        <f>ROUND(IF(Y36=0, IF(W36=0, 0, 1), W36/Y36),5)</f>
        <v>0</v>
      </c>
      <c r="AD36" s="7"/>
      <c r="AE36" s="6">
        <v>6725</v>
      </c>
      <c r="AF36" s="7"/>
      <c r="AG36" s="6">
        <v>0</v>
      </c>
      <c r="AH36" s="7"/>
      <c r="AI36" s="6">
        <f>ROUND((AE36-AG36),5)</f>
        <v>6725</v>
      </c>
      <c r="AJ36" s="7"/>
      <c r="AK36" s="8">
        <f>ROUND(IF(AG36=0, IF(AE36=0, 0, 1), AE36/AG36),5)</f>
        <v>1</v>
      </c>
      <c r="AL36" s="7"/>
      <c r="AM36" s="6">
        <v>0</v>
      </c>
      <c r="AN36" s="7"/>
      <c r="AO36" s="6">
        <v>0</v>
      </c>
      <c r="AP36" s="7"/>
      <c r="AQ36" s="6">
        <f>ROUND((AM36-AO36),5)</f>
        <v>0</v>
      </c>
      <c r="AR36" s="7"/>
      <c r="AS36" s="8">
        <f>ROUND(IF(AO36=0, IF(AM36=0, 0, 1), AM36/AO36),5)</f>
        <v>0</v>
      </c>
      <c r="AT36" s="7"/>
      <c r="AU36" s="6">
        <v>0</v>
      </c>
      <c r="AV36" s="7"/>
      <c r="AW36" s="6">
        <v>0</v>
      </c>
      <c r="AX36" s="7"/>
      <c r="AY36" s="6">
        <f>ROUND((AU36-AW36),5)</f>
        <v>0</v>
      </c>
      <c r="AZ36" s="7"/>
      <c r="BA36" s="8">
        <f>ROUND(IF(AW36=0, IF(AU36=0, 0, 1), AU36/AW36),5)</f>
        <v>0</v>
      </c>
      <c r="BB36" s="7"/>
      <c r="BC36" s="6">
        <v>0</v>
      </c>
      <c r="BD36" s="7"/>
      <c r="BE36" s="7"/>
      <c r="BF36" s="7"/>
      <c r="BG36" s="7"/>
      <c r="BH36" s="7"/>
      <c r="BI36" s="7"/>
      <c r="BJ36" s="7"/>
      <c r="BK36" s="6">
        <v>0</v>
      </c>
      <c r="BL36" s="7"/>
      <c r="BM36" s="7"/>
      <c r="BN36" s="7"/>
      <c r="BO36" s="7"/>
      <c r="BP36" s="7"/>
      <c r="BQ36" s="7"/>
      <c r="BR36" s="7"/>
      <c r="BS36" s="6">
        <v>0</v>
      </c>
      <c r="BT36" s="7"/>
      <c r="BU36" s="7"/>
      <c r="BV36" s="7"/>
      <c r="BW36" s="7"/>
      <c r="BX36" s="7"/>
      <c r="BY36" s="7"/>
      <c r="BZ36" s="7"/>
      <c r="CA36" s="6">
        <v>0</v>
      </c>
      <c r="CB36" s="7"/>
      <c r="CC36" s="7"/>
      <c r="CD36" s="7"/>
      <c r="CE36" s="7"/>
      <c r="CF36" s="7"/>
      <c r="CG36" s="7"/>
      <c r="CH36" s="7"/>
      <c r="CI36" s="6">
        <v>0</v>
      </c>
      <c r="CJ36" s="7"/>
      <c r="CK36" s="7"/>
      <c r="CL36" s="7"/>
      <c r="CM36" s="7"/>
      <c r="CN36" s="7"/>
      <c r="CO36" s="7"/>
      <c r="CP36" s="7"/>
      <c r="CQ36" s="6">
        <v>0</v>
      </c>
      <c r="CR36" s="7"/>
      <c r="CS36" s="7"/>
      <c r="CT36" s="7"/>
      <c r="CU36" s="7"/>
      <c r="CV36" s="7"/>
      <c r="CW36" s="7"/>
      <c r="CX36" s="7"/>
      <c r="CY36" s="6">
        <f>ROUND(G36+O36+W36+AE36+AM36+AU36+BC36+BK36+BS36+CA36+CI36+CQ36,5)</f>
        <v>6725</v>
      </c>
      <c r="CZ36" s="7"/>
      <c r="DA36" s="6">
        <f>ROUND(I36+Q36+Y36+AG36+AO36+AW36+BE36+BM36+BU36+CC36+CK36+CS36,5)</f>
        <v>9000</v>
      </c>
      <c r="DB36" s="7"/>
      <c r="DC36" s="6">
        <f t="shared" si="0"/>
        <v>2275</v>
      </c>
      <c r="DD36" s="7"/>
      <c r="DE36" s="31">
        <f>ROUND(IF(DA36=0, IF(CY36=0, 0, 1), CY36/DA36),5)</f>
        <v>0.74722</v>
      </c>
    </row>
    <row r="37" spans="1:109" hidden="1" x14ac:dyDescent="0.3">
      <c r="A37" s="2"/>
      <c r="B37" s="2"/>
      <c r="C37" s="2"/>
      <c r="D37" s="2"/>
      <c r="E37" s="2" t="s">
        <v>47</v>
      </c>
      <c r="F37" s="2"/>
      <c r="G37" s="6"/>
      <c r="H37" s="7"/>
      <c r="I37" s="6"/>
      <c r="J37" s="7"/>
      <c r="K37" s="6"/>
      <c r="L37" s="7"/>
      <c r="M37" s="8"/>
      <c r="N37" s="7"/>
      <c r="O37" s="6"/>
      <c r="P37" s="7"/>
      <c r="Q37" s="6"/>
      <c r="R37" s="7"/>
      <c r="S37" s="6"/>
      <c r="T37" s="7"/>
      <c r="U37" s="8"/>
      <c r="V37" s="7"/>
      <c r="W37" s="6"/>
      <c r="X37" s="7"/>
      <c r="Y37" s="6"/>
      <c r="Z37" s="7"/>
      <c r="AA37" s="6"/>
      <c r="AB37" s="7"/>
      <c r="AC37" s="8"/>
      <c r="AD37" s="7"/>
      <c r="AE37" s="6"/>
      <c r="AF37" s="7"/>
      <c r="AG37" s="6"/>
      <c r="AH37" s="7"/>
      <c r="AI37" s="6"/>
      <c r="AJ37" s="7"/>
      <c r="AK37" s="8"/>
      <c r="AL37" s="7"/>
      <c r="AM37" s="6"/>
      <c r="AN37" s="7"/>
      <c r="AO37" s="6"/>
      <c r="AP37" s="7"/>
      <c r="AQ37" s="6"/>
      <c r="AR37" s="7"/>
      <c r="AS37" s="8"/>
      <c r="AT37" s="7"/>
      <c r="AU37" s="6"/>
      <c r="AV37" s="7"/>
      <c r="AW37" s="6"/>
      <c r="AX37" s="7"/>
      <c r="AY37" s="6"/>
      <c r="AZ37" s="7"/>
      <c r="BA37" s="8"/>
      <c r="BB37" s="7"/>
      <c r="BC37" s="6"/>
      <c r="BD37" s="7"/>
      <c r="BE37" s="7"/>
      <c r="BF37" s="7"/>
      <c r="BG37" s="7"/>
      <c r="BH37" s="7"/>
      <c r="BI37" s="7"/>
      <c r="BJ37" s="7"/>
      <c r="BK37" s="6"/>
      <c r="BL37" s="7"/>
      <c r="BM37" s="7"/>
      <c r="BN37" s="7"/>
      <c r="BO37" s="7"/>
      <c r="BP37" s="7"/>
      <c r="BQ37" s="7"/>
      <c r="BR37" s="7"/>
      <c r="BS37" s="6"/>
      <c r="BT37" s="7"/>
      <c r="BU37" s="7"/>
      <c r="BV37" s="7"/>
      <c r="BW37" s="7"/>
      <c r="BX37" s="7"/>
      <c r="BY37" s="7"/>
      <c r="BZ37" s="7"/>
      <c r="CA37" s="6"/>
      <c r="CB37" s="7"/>
      <c r="CC37" s="7"/>
      <c r="CD37" s="7"/>
      <c r="CE37" s="7"/>
      <c r="CF37" s="7"/>
      <c r="CG37" s="7"/>
      <c r="CH37" s="7"/>
      <c r="CI37" s="6"/>
      <c r="CJ37" s="7"/>
      <c r="CK37" s="7"/>
      <c r="CL37" s="7"/>
      <c r="CM37" s="7"/>
      <c r="CN37" s="7"/>
      <c r="CO37" s="7"/>
      <c r="CP37" s="7"/>
      <c r="CQ37" s="6"/>
      <c r="CR37" s="7"/>
      <c r="CS37" s="7"/>
      <c r="CT37" s="7"/>
      <c r="CU37" s="7"/>
      <c r="CV37" s="7"/>
      <c r="CW37" s="7"/>
      <c r="CX37" s="7"/>
      <c r="CY37" s="6"/>
      <c r="CZ37" s="7"/>
      <c r="DA37" s="6"/>
      <c r="DB37" s="7"/>
      <c r="DC37" s="6">
        <f t="shared" si="0"/>
        <v>0</v>
      </c>
      <c r="DD37" s="7"/>
      <c r="DE37" s="8"/>
    </row>
    <row r="38" spans="1:109" hidden="1" x14ac:dyDescent="0.3">
      <c r="A38" s="2"/>
      <c r="B38" s="2"/>
      <c r="C38" s="2"/>
      <c r="D38" s="2"/>
      <c r="E38" s="2"/>
      <c r="F38" s="2" t="s">
        <v>48</v>
      </c>
      <c r="G38" s="6">
        <v>0</v>
      </c>
      <c r="H38" s="7"/>
      <c r="I38" s="6">
        <v>1000</v>
      </c>
      <c r="J38" s="7"/>
      <c r="K38" s="6">
        <f>ROUND((G38-I38),5)</f>
        <v>-1000</v>
      </c>
      <c r="L38" s="7"/>
      <c r="M38" s="8">
        <f>ROUND(IF(I38=0, IF(G38=0, 0, 1), G38/I38),5)</f>
        <v>0</v>
      </c>
      <c r="N38" s="7"/>
      <c r="O38" s="6">
        <v>5.5</v>
      </c>
      <c r="P38" s="7"/>
      <c r="Q38" s="6">
        <v>0</v>
      </c>
      <c r="R38" s="7"/>
      <c r="S38" s="6">
        <f>ROUND((O38-Q38),5)</f>
        <v>5.5</v>
      </c>
      <c r="T38" s="7"/>
      <c r="U38" s="8">
        <f>ROUND(IF(Q38=0, IF(O38=0, 0, 1), O38/Q38),5)</f>
        <v>1</v>
      </c>
      <c r="V38" s="7"/>
      <c r="W38" s="6">
        <v>0</v>
      </c>
      <c r="X38" s="7"/>
      <c r="Y38" s="6">
        <v>0</v>
      </c>
      <c r="Z38" s="7"/>
      <c r="AA38" s="6">
        <f>ROUND((W38-Y38),5)</f>
        <v>0</v>
      </c>
      <c r="AB38" s="7"/>
      <c r="AC38" s="8">
        <f>ROUND(IF(Y38=0, IF(W38=0, 0, 1), W38/Y38),5)</f>
        <v>0</v>
      </c>
      <c r="AD38" s="7"/>
      <c r="AE38" s="6">
        <v>4.75</v>
      </c>
      <c r="AF38" s="7"/>
      <c r="AG38" s="6">
        <v>0</v>
      </c>
      <c r="AH38" s="7"/>
      <c r="AI38" s="6">
        <f>ROUND((AE38-AG38),5)</f>
        <v>4.75</v>
      </c>
      <c r="AJ38" s="7"/>
      <c r="AK38" s="8">
        <f>ROUND(IF(AG38=0, IF(AE38=0, 0, 1), AE38/AG38),5)</f>
        <v>1</v>
      </c>
      <c r="AL38" s="7"/>
      <c r="AM38" s="6">
        <v>5.4</v>
      </c>
      <c r="AN38" s="7"/>
      <c r="AO38" s="6">
        <v>0</v>
      </c>
      <c r="AP38" s="7"/>
      <c r="AQ38" s="6">
        <f>ROUND((AM38-AO38),5)</f>
        <v>5.4</v>
      </c>
      <c r="AR38" s="7"/>
      <c r="AS38" s="8">
        <f>ROUND(IF(AO38=0, IF(AM38=0, 0, 1), AM38/AO38),5)</f>
        <v>1</v>
      </c>
      <c r="AT38" s="7"/>
      <c r="AU38" s="6">
        <v>0</v>
      </c>
      <c r="AV38" s="7"/>
      <c r="AW38" s="6">
        <v>0</v>
      </c>
      <c r="AX38" s="7"/>
      <c r="AY38" s="6">
        <f>ROUND((AU38-AW38),5)</f>
        <v>0</v>
      </c>
      <c r="AZ38" s="7"/>
      <c r="BA38" s="8">
        <f>ROUND(IF(AW38=0, IF(AU38=0, 0, 1), AU38/AW38),5)</f>
        <v>0</v>
      </c>
      <c r="BB38" s="7"/>
      <c r="BC38" s="6">
        <v>0</v>
      </c>
      <c r="BD38" s="7"/>
      <c r="BE38" s="7"/>
      <c r="BF38" s="7"/>
      <c r="BG38" s="7"/>
      <c r="BH38" s="7"/>
      <c r="BI38" s="7"/>
      <c r="BJ38" s="7"/>
      <c r="BK38" s="6">
        <v>0</v>
      </c>
      <c r="BL38" s="7"/>
      <c r="BM38" s="7"/>
      <c r="BN38" s="7"/>
      <c r="BO38" s="7"/>
      <c r="BP38" s="7"/>
      <c r="BQ38" s="7"/>
      <c r="BR38" s="7"/>
      <c r="BS38" s="6">
        <v>0</v>
      </c>
      <c r="BT38" s="7"/>
      <c r="BU38" s="7"/>
      <c r="BV38" s="7"/>
      <c r="BW38" s="7"/>
      <c r="BX38" s="7"/>
      <c r="BY38" s="7"/>
      <c r="BZ38" s="7"/>
      <c r="CA38" s="6">
        <v>0</v>
      </c>
      <c r="CB38" s="7"/>
      <c r="CC38" s="7"/>
      <c r="CD38" s="7"/>
      <c r="CE38" s="7"/>
      <c r="CF38" s="7"/>
      <c r="CG38" s="7"/>
      <c r="CH38" s="7"/>
      <c r="CI38" s="6">
        <v>0</v>
      </c>
      <c r="CJ38" s="7"/>
      <c r="CK38" s="7"/>
      <c r="CL38" s="7"/>
      <c r="CM38" s="7"/>
      <c r="CN38" s="7"/>
      <c r="CO38" s="7"/>
      <c r="CP38" s="7"/>
      <c r="CQ38" s="6">
        <v>0</v>
      </c>
      <c r="CR38" s="7"/>
      <c r="CS38" s="7"/>
      <c r="CT38" s="7"/>
      <c r="CU38" s="7"/>
      <c r="CV38" s="7"/>
      <c r="CW38" s="7"/>
      <c r="CX38" s="7"/>
      <c r="CY38" s="6">
        <f>ROUND(G38+O38+W38+AE38+AM38+AU38+BC38+BK38+BS38+CA38+CI38+CQ38,5)</f>
        <v>15.65</v>
      </c>
      <c r="CZ38" s="7"/>
      <c r="DA38" s="6">
        <f>ROUND(I38+Q38+Y38+AG38+AO38+AW38+BE38+BM38+BU38+CC38+CK38+CS38,5)</f>
        <v>1000</v>
      </c>
      <c r="DB38" s="7"/>
      <c r="DC38" s="6">
        <f t="shared" si="0"/>
        <v>984.35</v>
      </c>
      <c r="DD38" s="7"/>
      <c r="DE38" s="8">
        <f>ROUND(IF(DA38=0, IF(CY38=0, 0, 1), CY38/DA38),5)</f>
        <v>1.5650000000000001E-2</v>
      </c>
    </row>
    <row r="39" spans="1:109" hidden="1" x14ac:dyDescent="0.3">
      <c r="A39" s="2"/>
      <c r="B39" s="2"/>
      <c r="C39" s="2"/>
      <c r="D39" s="2"/>
      <c r="E39" s="2"/>
      <c r="F39" s="2" t="s">
        <v>49</v>
      </c>
      <c r="G39" s="6">
        <v>0</v>
      </c>
      <c r="H39" s="7"/>
      <c r="I39" s="6">
        <v>1000</v>
      </c>
      <c r="J39" s="7"/>
      <c r="K39" s="6">
        <f>ROUND((G39-I39),5)</f>
        <v>-1000</v>
      </c>
      <c r="L39" s="7"/>
      <c r="M39" s="8">
        <f>ROUND(IF(I39=0, IF(G39=0, 0, 1), G39/I39),5)</f>
        <v>0</v>
      </c>
      <c r="N39" s="7"/>
      <c r="O39" s="6">
        <v>0</v>
      </c>
      <c r="P39" s="7"/>
      <c r="Q39" s="6">
        <v>0</v>
      </c>
      <c r="R39" s="7"/>
      <c r="S39" s="6">
        <f>ROUND((O39-Q39),5)</f>
        <v>0</v>
      </c>
      <c r="T39" s="7"/>
      <c r="U39" s="8">
        <f>ROUND(IF(Q39=0, IF(O39=0, 0, 1), O39/Q39),5)</f>
        <v>0</v>
      </c>
      <c r="V39" s="7"/>
      <c r="W39" s="6">
        <v>0</v>
      </c>
      <c r="X39" s="7"/>
      <c r="Y39" s="6">
        <v>0</v>
      </c>
      <c r="Z39" s="7"/>
      <c r="AA39" s="6">
        <f>ROUND((W39-Y39),5)</f>
        <v>0</v>
      </c>
      <c r="AB39" s="7"/>
      <c r="AC39" s="8">
        <f>ROUND(IF(Y39=0, IF(W39=0, 0, 1), W39/Y39),5)</f>
        <v>0</v>
      </c>
      <c r="AD39" s="7"/>
      <c r="AE39" s="6">
        <v>0</v>
      </c>
      <c r="AF39" s="7"/>
      <c r="AG39" s="6">
        <v>0</v>
      </c>
      <c r="AH39" s="7"/>
      <c r="AI39" s="6">
        <f>ROUND((AE39-AG39),5)</f>
        <v>0</v>
      </c>
      <c r="AJ39" s="7"/>
      <c r="AK39" s="8">
        <f>ROUND(IF(AG39=0, IF(AE39=0, 0, 1), AE39/AG39),5)</f>
        <v>0</v>
      </c>
      <c r="AL39" s="7"/>
      <c r="AM39" s="6">
        <v>0</v>
      </c>
      <c r="AN39" s="7"/>
      <c r="AO39" s="6">
        <v>0</v>
      </c>
      <c r="AP39" s="7"/>
      <c r="AQ39" s="6">
        <f>ROUND((AM39-AO39),5)</f>
        <v>0</v>
      </c>
      <c r="AR39" s="7"/>
      <c r="AS39" s="8">
        <f>ROUND(IF(AO39=0, IF(AM39=0, 0, 1), AM39/AO39),5)</f>
        <v>0</v>
      </c>
      <c r="AT39" s="7"/>
      <c r="AU39" s="6">
        <v>0</v>
      </c>
      <c r="AV39" s="7"/>
      <c r="AW39" s="6">
        <v>0</v>
      </c>
      <c r="AX39" s="7"/>
      <c r="AY39" s="6">
        <f>ROUND((AU39-AW39),5)</f>
        <v>0</v>
      </c>
      <c r="AZ39" s="7"/>
      <c r="BA39" s="8">
        <f>ROUND(IF(AW39=0, IF(AU39=0, 0, 1), AU39/AW39),5)</f>
        <v>0</v>
      </c>
      <c r="BB39" s="7"/>
      <c r="BC39" s="6">
        <v>0</v>
      </c>
      <c r="BD39" s="7"/>
      <c r="BE39" s="7"/>
      <c r="BF39" s="7"/>
      <c r="BG39" s="7"/>
      <c r="BH39" s="7"/>
      <c r="BI39" s="7"/>
      <c r="BJ39" s="7"/>
      <c r="BK39" s="6">
        <v>0</v>
      </c>
      <c r="BL39" s="7"/>
      <c r="BM39" s="7"/>
      <c r="BN39" s="7"/>
      <c r="BO39" s="7"/>
      <c r="BP39" s="7"/>
      <c r="BQ39" s="7"/>
      <c r="BR39" s="7"/>
      <c r="BS39" s="6">
        <v>0</v>
      </c>
      <c r="BT39" s="7"/>
      <c r="BU39" s="7"/>
      <c r="BV39" s="7"/>
      <c r="BW39" s="7"/>
      <c r="BX39" s="7"/>
      <c r="BY39" s="7"/>
      <c r="BZ39" s="7"/>
      <c r="CA39" s="6">
        <v>0</v>
      </c>
      <c r="CB39" s="7"/>
      <c r="CC39" s="7"/>
      <c r="CD39" s="7"/>
      <c r="CE39" s="7"/>
      <c r="CF39" s="7"/>
      <c r="CG39" s="7"/>
      <c r="CH39" s="7"/>
      <c r="CI39" s="6">
        <v>0</v>
      </c>
      <c r="CJ39" s="7"/>
      <c r="CK39" s="7"/>
      <c r="CL39" s="7"/>
      <c r="CM39" s="7"/>
      <c r="CN39" s="7"/>
      <c r="CO39" s="7"/>
      <c r="CP39" s="7"/>
      <c r="CQ39" s="6">
        <v>0</v>
      </c>
      <c r="CR39" s="7"/>
      <c r="CS39" s="7"/>
      <c r="CT39" s="7"/>
      <c r="CU39" s="7"/>
      <c r="CV39" s="7"/>
      <c r="CW39" s="7"/>
      <c r="CX39" s="7"/>
      <c r="CY39" s="6">
        <f>ROUND(G39+O39+W39+AE39+AM39+AU39+BC39+BK39+BS39+CA39+CI39+CQ39,5)</f>
        <v>0</v>
      </c>
      <c r="CZ39" s="7"/>
      <c r="DA39" s="6">
        <f>ROUND(I39+Q39+Y39+AG39+AO39+AW39+BE39+BM39+BU39+CC39+CK39+CS39,5)</f>
        <v>1000</v>
      </c>
      <c r="DB39" s="7"/>
      <c r="DC39" s="6">
        <f t="shared" si="0"/>
        <v>1000</v>
      </c>
      <c r="DD39" s="7"/>
      <c r="DE39" s="8">
        <f>ROUND(IF(DA39=0, IF(CY39=0, 0, 1), CY39/DA39),5)</f>
        <v>0</v>
      </c>
    </row>
    <row r="40" spans="1:109" ht="15" hidden="1" thickBot="1" x14ac:dyDescent="0.35">
      <c r="A40" s="2"/>
      <c r="B40" s="2"/>
      <c r="C40" s="2"/>
      <c r="D40" s="2"/>
      <c r="E40" s="2"/>
      <c r="F40" s="2" t="s">
        <v>50</v>
      </c>
      <c r="G40" s="9">
        <v>0</v>
      </c>
      <c r="H40" s="7"/>
      <c r="I40" s="9">
        <v>200</v>
      </c>
      <c r="J40" s="7"/>
      <c r="K40" s="9">
        <f>ROUND((G40-I40),5)</f>
        <v>-200</v>
      </c>
      <c r="L40" s="7"/>
      <c r="M40" s="10">
        <f>ROUND(IF(I40=0, IF(G40=0, 0, 1), G40/I40),5)</f>
        <v>0</v>
      </c>
      <c r="N40" s="7"/>
      <c r="O40" s="9">
        <v>56</v>
      </c>
      <c r="P40" s="7"/>
      <c r="Q40" s="9">
        <v>0</v>
      </c>
      <c r="R40" s="7"/>
      <c r="S40" s="9">
        <f>ROUND((O40-Q40),5)</f>
        <v>56</v>
      </c>
      <c r="T40" s="7"/>
      <c r="U40" s="10">
        <f>ROUND(IF(Q40=0, IF(O40=0, 0, 1), O40/Q40),5)</f>
        <v>1</v>
      </c>
      <c r="V40" s="7"/>
      <c r="W40" s="9">
        <v>0</v>
      </c>
      <c r="X40" s="7"/>
      <c r="Y40" s="9">
        <v>0</v>
      </c>
      <c r="Z40" s="7"/>
      <c r="AA40" s="9">
        <f>ROUND((W40-Y40),5)</f>
        <v>0</v>
      </c>
      <c r="AB40" s="7"/>
      <c r="AC40" s="10">
        <f>ROUND(IF(Y40=0, IF(W40=0, 0, 1), W40/Y40),5)</f>
        <v>0</v>
      </c>
      <c r="AD40" s="7"/>
      <c r="AE40" s="9">
        <v>0</v>
      </c>
      <c r="AF40" s="7"/>
      <c r="AG40" s="9">
        <v>0</v>
      </c>
      <c r="AH40" s="7"/>
      <c r="AI40" s="9">
        <f>ROUND((AE40-AG40),5)</f>
        <v>0</v>
      </c>
      <c r="AJ40" s="7"/>
      <c r="AK40" s="10">
        <f>ROUND(IF(AG40=0, IF(AE40=0, 0, 1), AE40/AG40),5)</f>
        <v>0</v>
      </c>
      <c r="AL40" s="7"/>
      <c r="AM40" s="9">
        <v>9.8000000000000007</v>
      </c>
      <c r="AN40" s="7"/>
      <c r="AO40" s="9">
        <v>0</v>
      </c>
      <c r="AP40" s="7"/>
      <c r="AQ40" s="9">
        <f>ROUND((AM40-AO40),5)</f>
        <v>9.8000000000000007</v>
      </c>
      <c r="AR40" s="7"/>
      <c r="AS40" s="10">
        <f>ROUND(IF(AO40=0, IF(AM40=0, 0, 1), AM40/AO40),5)</f>
        <v>1</v>
      </c>
      <c r="AT40" s="7"/>
      <c r="AU40" s="9">
        <v>0</v>
      </c>
      <c r="AV40" s="7"/>
      <c r="AW40" s="9">
        <v>0</v>
      </c>
      <c r="AX40" s="7"/>
      <c r="AY40" s="9">
        <f>ROUND((AU40-AW40),5)</f>
        <v>0</v>
      </c>
      <c r="AZ40" s="7"/>
      <c r="BA40" s="10">
        <f>ROUND(IF(AW40=0, IF(AU40=0, 0, 1), AU40/AW40),5)</f>
        <v>0</v>
      </c>
      <c r="BB40" s="7"/>
      <c r="BC40" s="9">
        <v>28.09</v>
      </c>
      <c r="BD40" s="7"/>
      <c r="BE40" s="7"/>
      <c r="BF40" s="7"/>
      <c r="BG40" s="7"/>
      <c r="BH40" s="7"/>
      <c r="BI40" s="7"/>
      <c r="BJ40" s="7"/>
      <c r="BK40" s="9">
        <v>33.14</v>
      </c>
      <c r="BL40" s="7"/>
      <c r="BM40" s="7"/>
      <c r="BN40" s="7"/>
      <c r="BO40" s="7"/>
      <c r="BP40" s="7"/>
      <c r="BQ40" s="7"/>
      <c r="BR40" s="7"/>
      <c r="BS40" s="9">
        <v>0</v>
      </c>
      <c r="BT40" s="7"/>
      <c r="BU40" s="7"/>
      <c r="BV40" s="7"/>
      <c r="BW40" s="7"/>
      <c r="BX40" s="7"/>
      <c r="BY40" s="7"/>
      <c r="BZ40" s="7"/>
      <c r="CA40" s="9">
        <v>0</v>
      </c>
      <c r="CB40" s="7"/>
      <c r="CC40" s="7"/>
      <c r="CD40" s="7"/>
      <c r="CE40" s="7"/>
      <c r="CF40" s="7"/>
      <c r="CG40" s="7"/>
      <c r="CH40" s="7"/>
      <c r="CI40" s="9">
        <v>0</v>
      </c>
      <c r="CJ40" s="7"/>
      <c r="CK40" s="7"/>
      <c r="CL40" s="7"/>
      <c r="CM40" s="7"/>
      <c r="CN40" s="7"/>
      <c r="CO40" s="7"/>
      <c r="CP40" s="7"/>
      <c r="CQ40" s="9">
        <v>0</v>
      </c>
      <c r="CR40" s="7"/>
      <c r="CS40" s="7"/>
      <c r="CT40" s="7"/>
      <c r="CU40" s="7"/>
      <c r="CV40" s="7"/>
      <c r="CW40" s="7"/>
      <c r="CX40" s="7"/>
      <c r="CY40" s="9">
        <f>ROUND(G40+O40+W40+AE40+AM40+AU40+BC40+BK40+BS40+CA40+CI40+CQ40,5)</f>
        <v>127.03</v>
      </c>
      <c r="CZ40" s="7"/>
      <c r="DA40" s="9">
        <f>ROUND(I40+Q40+Y40+AG40+AO40+AW40+BE40+BM40+BU40+CC40+CK40+CS40,5)</f>
        <v>200</v>
      </c>
      <c r="DB40" s="7"/>
      <c r="DC40" s="6">
        <f t="shared" si="0"/>
        <v>72.97</v>
      </c>
      <c r="DD40" s="7"/>
      <c r="DE40" s="10">
        <f>ROUND(IF(DA40=0, IF(CY40=0, 0, 1), CY40/DA40),5)</f>
        <v>0.63514999999999999</v>
      </c>
    </row>
    <row r="41" spans="1:109" x14ac:dyDescent="0.3">
      <c r="A41" s="2"/>
      <c r="B41" s="2"/>
      <c r="C41" s="2"/>
      <c r="D41" s="2"/>
      <c r="E41" s="2" t="s">
        <v>47</v>
      </c>
      <c r="F41" s="2"/>
      <c r="G41" s="6">
        <f>ROUND(SUM(G37:G40),5)</f>
        <v>0</v>
      </c>
      <c r="H41" s="7"/>
      <c r="I41" s="6">
        <f>ROUND(SUM(I37:I40),5)</f>
        <v>2200</v>
      </c>
      <c r="J41" s="7"/>
      <c r="K41" s="6">
        <f>ROUND((G41-I41),5)</f>
        <v>-2200</v>
      </c>
      <c r="L41" s="7"/>
      <c r="M41" s="8">
        <f>ROUND(IF(I41=0, IF(G41=0, 0, 1), G41/I41),5)</f>
        <v>0</v>
      </c>
      <c r="N41" s="7"/>
      <c r="O41" s="6">
        <f>ROUND(SUM(O37:O40),5)</f>
        <v>61.5</v>
      </c>
      <c r="P41" s="7"/>
      <c r="Q41" s="6">
        <f>ROUND(SUM(Q37:Q40),5)</f>
        <v>0</v>
      </c>
      <c r="R41" s="7"/>
      <c r="S41" s="6">
        <f>ROUND((O41-Q41),5)</f>
        <v>61.5</v>
      </c>
      <c r="T41" s="7"/>
      <c r="U41" s="8">
        <f>ROUND(IF(Q41=0, IF(O41=0, 0, 1), O41/Q41),5)</f>
        <v>1</v>
      </c>
      <c r="V41" s="7"/>
      <c r="W41" s="6">
        <f>ROUND(SUM(W37:W40),5)</f>
        <v>0</v>
      </c>
      <c r="X41" s="7"/>
      <c r="Y41" s="6">
        <f>ROUND(SUM(Y37:Y40),5)</f>
        <v>0</v>
      </c>
      <c r="Z41" s="7"/>
      <c r="AA41" s="6">
        <f>ROUND((W41-Y41),5)</f>
        <v>0</v>
      </c>
      <c r="AB41" s="7"/>
      <c r="AC41" s="8">
        <f>ROUND(IF(Y41=0, IF(W41=0, 0, 1), W41/Y41),5)</f>
        <v>0</v>
      </c>
      <c r="AD41" s="7"/>
      <c r="AE41" s="6">
        <f>ROUND(SUM(AE37:AE40),5)</f>
        <v>4.75</v>
      </c>
      <c r="AF41" s="7"/>
      <c r="AG41" s="6">
        <f>ROUND(SUM(AG37:AG40),5)</f>
        <v>0</v>
      </c>
      <c r="AH41" s="7"/>
      <c r="AI41" s="6">
        <f>ROUND((AE41-AG41),5)</f>
        <v>4.75</v>
      </c>
      <c r="AJ41" s="7"/>
      <c r="AK41" s="8">
        <f>ROUND(IF(AG41=0, IF(AE41=0, 0, 1), AE41/AG41),5)</f>
        <v>1</v>
      </c>
      <c r="AL41" s="7"/>
      <c r="AM41" s="6">
        <f>ROUND(SUM(AM37:AM40),5)</f>
        <v>15.2</v>
      </c>
      <c r="AN41" s="7"/>
      <c r="AO41" s="6">
        <f>ROUND(SUM(AO37:AO40),5)</f>
        <v>0</v>
      </c>
      <c r="AP41" s="7"/>
      <c r="AQ41" s="6">
        <f>ROUND((AM41-AO41),5)</f>
        <v>15.2</v>
      </c>
      <c r="AR41" s="7"/>
      <c r="AS41" s="8">
        <f>ROUND(IF(AO41=0, IF(AM41=0, 0, 1), AM41/AO41),5)</f>
        <v>1</v>
      </c>
      <c r="AT41" s="7"/>
      <c r="AU41" s="6">
        <f>ROUND(SUM(AU37:AU40),5)</f>
        <v>0</v>
      </c>
      <c r="AV41" s="7"/>
      <c r="AW41" s="6">
        <f>ROUND(SUM(AW37:AW40),5)</f>
        <v>0</v>
      </c>
      <c r="AX41" s="7"/>
      <c r="AY41" s="6">
        <f>ROUND((AU41-AW41),5)</f>
        <v>0</v>
      </c>
      <c r="AZ41" s="7"/>
      <c r="BA41" s="8">
        <f>ROUND(IF(AW41=0, IF(AU41=0, 0, 1), AU41/AW41),5)</f>
        <v>0</v>
      </c>
      <c r="BB41" s="7"/>
      <c r="BC41" s="6">
        <f>ROUND(SUM(BC37:BC40),5)</f>
        <v>28.09</v>
      </c>
      <c r="BD41" s="7"/>
      <c r="BE41" s="7"/>
      <c r="BF41" s="7"/>
      <c r="BG41" s="7"/>
      <c r="BH41" s="7"/>
      <c r="BI41" s="7"/>
      <c r="BJ41" s="7"/>
      <c r="BK41" s="6">
        <f>ROUND(SUM(BK37:BK40),5)</f>
        <v>33.14</v>
      </c>
      <c r="BL41" s="7"/>
      <c r="BM41" s="7"/>
      <c r="BN41" s="7"/>
      <c r="BO41" s="7"/>
      <c r="BP41" s="7"/>
      <c r="BQ41" s="7"/>
      <c r="BR41" s="7"/>
      <c r="BS41" s="6">
        <f>ROUND(SUM(BS37:BS40),5)</f>
        <v>0</v>
      </c>
      <c r="BT41" s="7"/>
      <c r="BU41" s="7"/>
      <c r="BV41" s="7"/>
      <c r="BW41" s="7"/>
      <c r="BX41" s="7"/>
      <c r="BY41" s="7"/>
      <c r="BZ41" s="7"/>
      <c r="CA41" s="6">
        <f>ROUND(SUM(CA37:CA40),5)</f>
        <v>0</v>
      </c>
      <c r="CB41" s="7"/>
      <c r="CC41" s="7"/>
      <c r="CD41" s="7"/>
      <c r="CE41" s="7"/>
      <c r="CF41" s="7"/>
      <c r="CG41" s="7"/>
      <c r="CH41" s="7"/>
      <c r="CI41" s="6">
        <f>ROUND(SUM(CI37:CI40),5)</f>
        <v>0</v>
      </c>
      <c r="CJ41" s="7"/>
      <c r="CK41" s="7"/>
      <c r="CL41" s="7"/>
      <c r="CM41" s="7"/>
      <c r="CN41" s="7"/>
      <c r="CO41" s="7"/>
      <c r="CP41" s="7"/>
      <c r="CQ41" s="6">
        <f>ROUND(SUM(CQ37:CQ40),5)</f>
        <v>0</v>
      </c>
      <c r="CR41" s="7"/>
      <c r="CS41" s="7"/>
      <c r="CT41" s="7"/>
      <c r="CU41" s="7"/>
      <c r="CV41" s="7"/>
      <c r="CW41" s="7"/>
      <c r="CX41" s="7"/>
      <c r="CY41" s="6">
        <f>ROUND(G41+O41+W41+AE41+AM41+AU41+BC41+BK41+BS41+CA41+CI41+CQ41,5)</f>
        <v>142.68</v>
      </c>
      <c r="CZ41" s="7"/>
      <c r="DA41" s="6">
        <f>ROUND(I41+Q41+Y41+AG41+AO41+AW41+BE41+BM41+BU41+CC41+CK41+CS41,5)</f>
        <v>2200</v>
      </c>
      <c r="DB41" s="7"/>
      <c r="DC41" s="6">
        <f t="shared" si="0"/>
        <v>2057.3200000000002</v>
      </c>
      <c r="DD41" s="7"/>
      <c r="DE41" s="8">
        <f>ROUND(IF(DA41=0, IF(CY41=0, 0, 1), CY41/DA41),5)</f>
        <v>6.4850000000000005E-2</v>
      </c>
    </row>
    <row r="42" spans="1:109" ht="15" thickBot="1" x14ac:dyDescent="0.35">
      <c r="A42" s="2"/>
      <c r="B42" s="2"/>
      <c r="C42" s="2"/>
      <c r="D42" s="2"/>
      <c r="E42" s="2" t="s">
        <v>51</v>
      </c>
      <c r="F42" s="2"/>
      <c r="G42" s="11">
        <v>0</v>
      </c>
      <c r="H42" s="7"/>
      <c r="I42" s="11">
        <v>500</v>
      </c>
      <c r="J42" s="7"/>
      <c r="K42" s="11">
        <f>ROUND((G42-I42),5)</f>
        <v>-500</v>
      </c>
      <c r="L42" s="7"/>
      <c r="M42" s="12">
        <f>ROUND(IF(I42=0, IF(G42=0, 0, 1), G42/I42),5)</f>
        <v>0</v>
      </c>
      <c r="N42" s="7"/>
      <c r="O42" s="11">
        <v>0</v>
      </c>
      <c r="P42" s="7"/>
      <c r="Q42" s="11">
        <v>0</v>
      </c>
      <c r="R42" s="7"/>
      <c r="S42" s="11">
        <f>ROUND((O42-Q42),5)</f>
        <v>0</v>
      </c>
      <c r="T42" s="7"/>
      <c r="U42" s="12">
        <f>ROUND(IF(Q42=0, IF(O42=0, 0, 1), O42/Q42),5)</f>
        <v>0</v>
      </c>
      <c r="V42" s="7"/>
      <c r="W42" s="11">
        <v>0</v>
      </c>
      <c r="X42" s="7"/>
      <c r="Y42" s="11">
        <v>0</v>
      </c>
      <c r="Z42" s="7"/>
      <c r="AA42" s="11">
        <f>ROUND((W42-Y42),5)</f>
        <v>0</v>
      </c>
      <c r="AB42" s="7"/>
      <c r="AC42" s="12">
        <f>ROUND(IF(Y42=0, IF(W42=0, 0, 1), W42/Y42),5)</f>
        <v>0</v>
      </c>
      <c r="AD42" s="7"/>
      <c r="AE42" s="11">
        <v>75</v>
      </c>
      <c r="AF42" s="7"/>
      <c r="AG42" s="11">
        <v>0</v>
      </c>
      <c r="AH42" s="7"/>
      <c r="AI42" s="11">
        <f>ROUND((AE42-AG42),5)</f>
        <v>75</v>
      </c>
      <c r="AJ42" s="7"/>
      <c r="AK42" s="12">
        <f>ROUND(IF(AG42=0, IF(AE42=0, 0, 1), AE42/AG42),5)</f>
        <v>1</v>
      </c>
      <c r="AL42" s="7"/>
      <c r="AM42" s="11">
        <v>0</v>
      </c>
      <c r="AN42" s="7"/>
      <c r="AO42" s="11">
        <v>0</v>
      </c>
      <c r="AP42" s="7"/>
      <c r="AQ42" s="11">
        <f>ROUND((AM42-AO42),5)</f>
        <v>0</v>
      </c>
      <c r="AR42" s="7"/>
      <c r="AS42" s="12">
        <f>ROUND(IF(AO42=0, IF(AM42=0, 0, 1), AM42/AO42),5)</f>
        <v>0</v>
      </c>
      <c r="AT42" s="7"/>
      <c r="AU42" s="11">
        <v>0</v>
      </c>
      <c r="AV42" s="7"/>
      <c r="AW42" s="11">
        <v>0</v>
      </c>
      <c r="AX42" s="7"/>
      <c r="AY42" s="11">
        <f>ROUND((AU42-AW42),5)</f>
        <v>0</v>
      </c>
      <c r="AZ42" s="7"/>
      <c r="BA42" s="12">
        <f>ROUND(IF(AW42=0, IF(AU42=0, 0, 1), AU42/AW42),5)</f>
        <v>0</v>
      </c>
      <c r="BB42" s="7"/>
      <c r="BC42" s="11">
        <v>0</v>
      </c>
      <c r="BD42" s="7"/>
      <c r="BE42" s="7"/>
      <c r="BF42" s="7"/>
      <c r="BG42" s="7"/>
      <c r="BH42" s="7"/>
      <c r="BI42" s="7"/>
      <c r="BJ42" s="7"/>
      <c r="BK42" s="11">
        <v>0</v>
      </c>
      <c r="BL42" s="7"/>
      <c r="BM42" s="7"/>
      <c r="BN42" s="7"/>
      <c r="BO42" s="7"/>
      <c r="BP42" s="7"/>
      <c r="BQ42" s="7"/>
      <c r="BR42" s="7"/>
      <c r="BS42" s="11">
        <v>0</v>
      </c>
      <c r="BT42" s="7"/>
      <c r="BU42" s="7"/>
      <c r="BV42" s="7"/>
      <c r="BW42" s="7"/>
      <c r="BX42" s="7"/>
      <c r="BY42" s="7"/>
      <c r="BZ42" s="7"/>
      <c r="CA42" s="11">
        <v>0</v>
      </c>
      <c r="CB42" s="7"/>
      <c r="CC42" s="7"/>
      <c r="CD42" s="7"/>
      <c r="CE42" s="7"/>
      <c r="CF42" s="7"/>
      <c r="CG42" s="7"/>
      <c r="CH42" s="7"/>
      <c r="CI42" s="11">
        <v>0</v>
      </c>
      <c r="CJ42" s="7"/>
      <c r="CK42" s="7"/>
      <c r="CL42" s="7"/>
      <c r="CM42" s="7"/>
      <c r="CN42" s="7"/>
      <c r="CO42" s="7"/>
      <c r="CP42" s="7"/>
      <c r="CQ42" s="11">
        <v>0</v>
      </c>
      <c r="CR42" s="7"/>
      <c r="CS42" s="7"/>
      <c r="CT42" s="7"/>
      <c r="CU42" s="7"/>
      <c r="CV42" s="7"/>
      <c r="CW42" s="7"/>
      <c r="CX42" s="7"/>
      <c r="CY42" s="11">
        <f>ROUND(G42+O42+W42+AE42+AM42+AU42+BC42+BK42+BS42+CA42+CI42+CQ42,5)</f>
        <v>75</v>
      </c>
      <c r="CZ42" s="7"/>
      <c r="DA42" s="11">
        <f>ROUND(I42+Q42+Y42+AG42+AO42+AW42+BE42+BM42+BU42+CC42+CK42+CS42,5)</f>
        <v>500</v>
      </c>
      <c r="DB42" s="7"/>
      <c r="DC42" s="9">
        <f t="shared" si="0"/>
        <v>425</v>
      </c>
      <c r="DD42" s="7"/>
      <c r="DE42" s="12">
        <f>ROUND(IF(DA42=0, IF(CY42=0, 0, 1), CY42/DA42),5)</f>
        <v>0.15</v>
      </c>
    </row>
    <row r="43" spans="1:109" ht="15" thickBot="1" x14ac:dyDescent="0.35">
      <c r="A43" s="2"/>
      <c r="B43" s="2"/>
      <c r="C43" s="2"/>
      <c r="D43" s="2" t="s">
        <v>52</v>
      </c>
      <c r="E43" s="2"/>
      <c r="F43" s="2"/>
      <c r="G43" s="15">
        <f>ROUND(SUM(G14:G15)+G20+G26+SUM(G31:G36)+SUM(G41:G42),5)</f>
        <v>8571.93</v>
      </c>
      <c r="H43" s="7"/>
      <c r="I43" s="15">
        <f>ROUND(SUM(I14:I15)+I20+I26+SUM(I31:I36)+SUM(I41:I42),5)</f>
        <v>127835</v>
      </c>
      <c r="J43" s="7"/>
      <c r="K43" s="15">
        <f>ROUND((G43-I43),5)</f>
        <v>-119263.07</v>
      </c>
      <c r="L43" s="7"/>
      <c r="M43" s="16">
        <f>ROUND(IF(I43=0, IF(G43=0, 0, 1), G43/I43),5)</f>
        <v>6.7049999999999998E-2</v>
      </c>
      <c r="N43" s="7"/>
      <c r="O43" s="15">
        <f>ROUND(SUM(O14:O15)+O20+O26+SUM(O31:O36)+SUM(O41:O42),5)</f>
        <v>6774.99</v>
      </c>
      <c r="P43" s="7"/>
      <c r="Q43" s="15">
        <f>ROUND(SUM(Q14:Q15)+Q20+Q26+SUM(Q31:Q36)+SUM(Q41:Q42),5)</f>
        <v>0</v>
      </c>
      <c r="R43" s="7"/>
      <c r="S43" s="15">
        <f>ROUND((O43-Q43),5)</f>
        <v>6774.99</v>
      </c>
      <c r="T43" s="7"/>
      <c r="U43" s="16">
        <f>ROUND(IF(Q43=0, IF(O43=0, 0, 1), O43/Q43),5)</f>
        <v>1</v>
      </c>
      <c r="V43" s="7"/>
      <c r="W43" s="15">
        <f>ROUND(SUM(W14:W15)+W20+W26+SUM(W31:W36)+SUM(W41:W42),5)</f>
        <v>0</v>
      </c>
      <c r="X43" s="7"/>
      <c r="Y43" s="15">
        <f>ROUND(SUM(Y14:Y15)+Y20+Y26+SUM(Y31:Y36)+SUM(Y41:Y42),5)</f>
        <v>0</v>
      </c>
      <c r="Z43" s="7"/>
      <c r="AA43" s="15">
        <f>ROUND((W43-Y43),5)</f>
        <v>0</v>
      </c>
      <c r="AB43" s="7"/>
      <c r="AC43" s="16">
        <f>ROUND(IF(Y43=0, IF(W43=0, 0, 1), W43/Y43),5)</f>
        <v>0</v>
      </c>
      <c r="AD43" s="7"/>
      <c r="AE43" s="15">
        <f>ROUND(SUM(AE14:AE15)+AE20+AE26+SUM(AE31:AE36)+SUM(AE41:AE42),5)</f>
        <v>66660.539999999994</v>
      </c>
      <c r="AF43" s="7"/>
      <c r="AG43" s="15">
        <f>ROUND(SUM(AG14:AG15)+AG20+AG26+SUM(AG31:AG36)+SUM(AG41:AG42),5)</f>
        <v>0</v>
      </c>
      <c r="AH43" s="7"/>
      <c r="AI43" s="15">
        <f>ROUND((AE43-AG43),5)</f>
        <v>66660.539999999994</v>
      </c>
      <c r="AJ43" s="7"/>
      <c r="AK43" s="16">
        <f>ROUND(IF(AG43=0, IF(AE43=0, 0, 1), AE43/AG43),5)</f>
        <v>1</v>
      </c>
      <c r="AL43" s="7"/>
      <c r="AM43" s="15">
        <f>ROUND(SUM(AM14:AM15)+AM20+AM26+SUM(AM31:AM36)+SUM(AM41:AM42),5)</f>
        <v>16117.51</v>
      </c>
      <c r="AN43" s="7"/>
      <c r="AO43" s="15">
        <f>ROUND(SUM(AO14:AO15)+AO20+AO26+SUM(AO31:AO36)+SUM(AO41:AO42),5)</f>
        <v>0</v>
      </c>
      <c r="AP43" s="7"/>
      <c r="AQ43" s="15">
        <f>ROUND((AM43-AO43),5)</f>
        <v>16117.51</v>
      </c>
      <c r="AR43" s="7"/>
      <c r="AS43" s="16">
        <f>ROUND(IF(AO43=0, IF(AM43=0, 0, 1), AM43/AO43),5)</f>
        <v>1</v>
      </c>
      <c r="AT43" s="7"/>
      <c r="AU43" s="15">
        <f>ROUND(SUM(AU14:AU15)+AU20+AU26+SUM(AU31:AU36)+SUM(AU41:AU42),5)</f>
        <v>27089.5</v>
      </c>
      <c r="AV43" s="7"/>
      <c r="AW43" s="15">
        <f>ROUND(SUM(AW14:AW15)+AW20+AW26+SUM(AW31:AW36)+SUM(AW41:AW42),5)</f>
        <v>0</v>
      </c>
      <c r="AX43" s="7"/>
      <c r="AY43" s="15">
        <f>ROUND((AU43-AW43),5)</f>
        <v>27089.5</v>
      </c>
      <c r="AZ43" s="7"/>
      <c r="BA43" s="16">
        <f>ROUND(IF(AW43=0, IF(AU43=0, 0, 1), AU43/AW43),5)</f>
        <v>1</v>
      </c>
      <c r="BB43" s="7"/>
      <c r="BC43" s="15">
        <f>ROUND(SUM(BC14:BC15)+BC20+BC26+SUM(BC31:BC36)+SUM(BC41:BC42),5)</f>
        <v>5286.89</v>
      </c>
      <c r="BD43" s="7"/>
      <c r="BE43" s="7"/>
      <c r="BF43" s="7"/>
      <c r="BG43" s="7"/>
      <c r="BH43" s="7"/>
      <c r="BI43" s="7"/>
      <c r="BJ43" s="7"/>
      <c r="BK43" s="15">
        <f>ROUND(SUM(BK14:BK15)+BK20+BK26+SUM(BK31:BK36)+SUM(BK41:BK42),5)</f>
        <v>4798.21</v>
      </c>
      <c r="BL43" s="7"/>
      <c r="BM43" s="7"/>
      <c r="BN43" s="7"/>
      <c r="BO43" s="7"/>
      <c r="BP43" s="7"/>
      <c r="BQ43" s="7"/>
      <c r="BR43" s="7"/>
      <c r="BS43" s="15">
        <f>ROUND(SUM(BS14:BS15)+BS20+BS26+SUM(BS31:BS36)+SUM(BS41:BS42),5)</f>
        <v>0</v>
      </c>
      <c r="BT43" s="7"/>
      <c r="BU43" s="7"/>
      <c r="BV43" s="7"/>
      <c r="BW43" s="7"/>
      <c r="BX43" s="7"/>
      <c r="BY43" s="7"/>
      <c r="BZ43" s="7"/>
      <c r="CA43" s="15">
        <f>ROUND(SUM(CA14:CA15)+CA20+CA26+SUM(CA31:CA36)+SUM(CA41:CA42),5)</f>
        <v>0</v>
      </c>
      <c r="CB43" s="7"/>
      <c r="CC43" s="7"/>
      <c r="CD43" s="7"/>
      <c r="CE43" s="7"/>
      <c r="CF43" s="7"/>
      <c r="CG43" s="7"/>
      <c r="CH43" s="7"/>
      <c r="CI43" s="15">
        <f>ROUND(SUM(CI14:CI15)+CI20+CI26+SUM(CI31:CI36)+SUM(CI41:CI42),5)</f>
        <v>0</v>
      </c>
      <c r="CJ43" s="7"/>
      <c r="CK43" s="7"/>
      <c r="CL43" s="7"/>
      <c r="CM43" s="7"/>
      <c r="CN43" s="7"/>
      <c r="CO43" s="7"/>
      <c r="CP43" s="7"/>
      <c r="CQ43" s="15">
        <f>ROUND(SUM(CQ14:CQ15)+CQ20+CQ26+SUM(CQ31:CQ36)+SUM(CQ41:CQ42),5)</f>
        <v>0</v>
      </c>
      <c r="CR43" s="7"/>
      <c r="CS43" s="7"/>
      <c r="CT43" s="7"/>
      <c r="CU43" s="7"/>
      <c r="CV43" s="7"/>
      <c r="CW43" s="7"/>
      <c r="CX43" s="7"/>
      <c r="CY43" s="15">
        <f>ROUND(G43+O43+W43+AE43+AM43+AU43+BC43+BK43+BS43+CA43+CI43+CQ43,5)</f>
        <v>135299.57</v>
      </c>
      <c r="CZ43" s="7"/>
      <c r="DA43" s="15">
        <f>ROUND(I43+Q43+Y43+AG43+AO43+AW43+BE43+BM43+BU43+CC43+CK43+CS43,5)</f>
        <v>127835</v>
      </c>
      <c r="DB43" s="7"/>
      <c r="DC43" s="13">
        <f t="shared" si="0"/>
        <v>-7464.570000000007</v>
      </c>
      <c r="DD43" s="7"/>
      <c r="DE43" s="32">
        <f>ROUND(IF(DA43=0, IF(CY43=0, 0, 1), CY43/DA43),5)</f>
        <v>1.0583899999999999</v>
      </c>
    </row>
    <row r="44" spans="1:109" x14ac:dyDescent="0.3">
      <c r="A44" s="2"/>
      <c r="B44" s="2" t="s">
        <v>53</v>
      </c>
      <c r="C44" s="2"/>
      <c r="D44" s="2"/>
      <c r="E44" s="2"/>
      <c r="F44" s="2"/>
      <c r="G44" s="15">
        <f>ROUND(G3+G13-G43,5)</f>
        <v>-4129.1000000000004</v>
      </c>
      <c r="H44" s="7"/>
      <c r="I44" s="15">
        <f>ROUND(I3+I13-I43,5)</f>
        <v>-7835</v>
      </c>
      <c r="J44" s="7"/>
      <c r="K44" s="15">
        <f>ROUND((G44-I44),5)</f>
        <v>3705.9</v>
      </c>
      <c r="L44" s="7"/>
      <c r="M44" s="16">
        <f>ROUND(IF(I44=0, IF(G44=0, 0, 1), G44/I44),5)</f>
        <v>0.52700999999999998</v>
      </c>
      <c r="N44" s="7"/>
      <c r="O44" s="15">
        <f>ROUND(O3+O13-O43,5)</f>
        <v>4999.6000000000004</v>
      </c>
      <c r="P44" s="7"/>
      <c r="Q44" s="15">
        <f>ROUND(Q3+Q13-Q43,5)</f>
        <v>0</v>
      </c>
      <c r="R44" s="7"/>
      <c r="S44" s="15">
        <f>ROUND((O44-Q44),5)</f>
        <v>4999.6000000000004</v>
      </c>
      <c r="T44" s="7"/>
      <c r="U44" s="16">
        <f>ROUND(IF(Q44=0, IF(O44=0, 0, 1), O44/Q44),5)</f>
        <v>1</v>
      </c>
      <c r="V44" s="7"/>
      <c r="W44" s="15">
        <f>ROUND(W3+W13-W43,5)</f>
        <v>85892.12</v>
      </c>
      <c r="X44" s="7"/>
      <c r="Y44" s="15">
        <f>ROUND(Y3+Y13-Y43,5)</f>
        <v>0</v>
      </c>
      <c r="Z44" s="7"/>
      <c r="AA44" s="15">
        <f>ROUND((W44-Y44),5)</f>
        <v>85892.12</v>
      </c>
      <c r="AB44" s="7"/>
      <c r="AC44" s="16">
        <f>ROUND(IF(Y44=0, IF(W44=0, 0, 1), W44/Y44),5)</f>
        <v>1</v>
      </c>
      <c r="AD44" s="7"/>
      <c r="AE44" s="15">
        <f>ROUND(AE3+AE13-AE43,5)</f>
        <v>6240.4</v>
      </c>
      <c r="AF44" s="7"/>
      <c r="AG44" s="15">
        <f>ROUND(AG3+AG13-AG43,5)</f>
        <v>0</v>
      </c>
      <c r="AH44" s="7"/>
      <c r="AI44" s="15">
        <f>ROUND((AE44-AG44),5)</f>
        <v>6240.4</v>
      </c>
      <c r="AJ44" s="7"/>
      <c r="AK44" s="16">
        <f>ROUND(IF(AG44=0, IF(AE44=0, 0, 1), AE44/AG44),5)</f>
        <v>1</v>
      </c>
      <c r="AL44" s="7"/>
      <c r="AM44" s="15">
        <f>ROUND(AM3+AM13-AM43,5)</f>
        <v>3273.11</v>
      </c>
      <c r="AN44" s="7"/>
      <c r="AO44" s="15">
        <f>ROUND(AO3+AO13-AO43,5)</f>
        <v>0</v>
      </c>
      <c r="AP44" s="7"/>
      <c r="AQ44" s="15">
        <f>ROUND((AM44-AO44),5)</f>
        <v>3273.11</v>
      </c>
      <c r="AR44" s="7"/>
      <c r="AS44" s="16">
        <f>ROUND(IF(AO44=0, IF(AM44=0, 0, 1), AM44/AO44),5)</f>
        <v>1</v>
      </c>
      <c r="AT44" s="7"/>
      <c r="AU44" s="15">
        <f>ROUND(AU3+AU13-AU43,5)</f>
        <v>-15856.68</v>
      </c>
      <c r="AV44" s="7"/>
      <c r="AW44" s="15">
        <f>ROUND(AW3+AW13-AW43,5)</f>
        <v>0</v>
      </c>
      <c r="AX44" s="7"/>
      <c r="AY44" s="15">
        <f>ROUND((AU44-AW44),5)</f>
        <v>-15856.68</v>
      </c>
      <c r="AZ44" s="7"/>
      <c r="BA44" s="16">
        <f>ROUND(IF(AW44=0, IF(AU44=0, 0, 1), AU44/AW44),5)</f>
        <v>1</v>
      </c>
      <c r="BB44" s="7"/>
      <c r="BC44" s="15">
        <f>ROUND(BC3+BC13-BC43,5)</f>
        <v>-5285.02</v>
      </c>
      <c r="BD44" s="7"/>
      <c r="BE44" s="7"/>
      <c r="BF44" s="7"/>
      <c r="BG44" s="7"/>
      <c r="BH44" s="7"/>
      <c r="BI44" s="7"/>
      <c r="BJ44" s="7"/>
      <c r="BK44" s="15">
        <f>ROUND(BK3+BK13-BK43,5)</f>
        <v>348.77</v>
      </c>
      <c r="BL44" s="7"/>
      <c r="BM44" s="7"/>
      <c r="BN44" s="7"/>
      <c r="BO44" s="7"/>
      <c r="BP44" s="7"/>
      <c r="BQ44" s="7"/>
      <c r="BR44" s="7"/>
      <c r="BS44" s="15">
        <f>ROUND(BS3+BS13-BS43,5)</f>
        <v>0</v>
      </c>
      <c r="BT44" s="7"/>
      <c r="BU44" s="7"/>
      <c r="BV44" s="7"/>
      <c r="BW44" s="7"/>
      <c r="BX44" s="7"/>
      <c r="BY44" s="7"/>
      <c r="BZ44" s="7"/>
      <c r="CA44" s="15">
        <f>ROUND(CA3+CA13-CA43,5)</f>
        <v>0</v>
      </c>
      <c r="CB44" s="7"/>
      <c r="CC44" s="7"/>
      <c r="CD44" s="7"/>
      <c r="CE44" s="7"/>
      <c r="CF44" s="7"/>
      <c r="CG44" s="7"/>
      <c r="CH44" s="7"/>
      <c r="CI44" s="15">
        <f>ROUND(CI3+CI13-CI43,5)</f>
        <v>0</v>
      </c>
      <c r="CJ44" s="7"/>
      <c r="CK44" s="7"/>
      <c r="CL44" s="7"/>
      <c r="CM44" s="7"/>
      <c r="CN44" s="7"/>
      <c r="CO44" s="7"/>
      <c r="CP44" s="7"/>
      <c r="CQ44" s="15">
        <f>ROUND(CQ3+CQ13-CQ43,5)</f>
        <v>0</v>
      </c>
      <c r="CR44" s="7"/>
      <c r="CS44" s="7"/>
      <c r="CT44" s="7"/>
      <c r="CU44" s="7"/>
      <c r="CV44" s="7"/>
      <c r="CW44" s="7"/>
      <c r="CX44" s="7"/>
      <c r="CY44" s="15">
        <f>ROUND(G44+O44+W44+AE44+AM44+AU44+BC44+BK44+BS44+CA44+CI44+CQ44,5)</f>
        <v>75483.199999999997</v>
      </c>
      <c r="CZ44" s="7"/>
      <c r="DA44" s="15">
        <f>ROUND(I44+Q44+Y44+AG44+AO44+AW44+BE44+BM44+BU44+CC44+CK44+CS44,5)</f>
        <v>-7835</v>
      </c>
      <c r="DB44" s="7"/>
      <c r="DC44" s="6">
        <f t="shared" si="0"/>
        <v>-83318.2</v>
      </c>
      <c r="DD44" s="7"/>
      <c r="DE44" s="16"/>
    </row>
    <row r="45" spans="1:109" s="19" customFormat="1" ht="10.8" hidden="1" thickBot="1" x14ac:dyDescent="0.25">
      <c r="A45" s="2" t="s">
        <v>54</v>
      </c>
      <c r="B45" s="2"/>
      <c r="C45" s="2"/>
      <c r="D45" s="2"/>
      <c r="E45" s="2"/>
      <c r="F45" s="2"/>
      <c r="G45" s="17">
        <f>G44</f>
        <v>-4129.1000000000004</v>
      </c>
      <c r="H45" s="2"/>
      <c r="I45" s="17">
        <f>I44</f>
        <v>-7835</v>
      </c>
      <c r="J45" s="2"/>
      <c r="K45" s="17">
        <f>ROUND((G45-I45),5)</f>
        <v>3705.9</v>
      </c>
      <c r="L45" s="2"/>
      <c r="M45" s="18">
        <f>ROUND(IF(I45=0, IF(G45=0, 0, 1), G45/I45),5)</f>
        <v>0.52700999999999998</v>
      </c>
      <c r="N45" s="2"/>
      <c r="O45" s="17">
        <f>O44</f>
        <v>4999.6000000000004</v>
      </c>
      <c r="P45" s="2"/>
      <c r="Q45" s="17">
        <f>Q44</f>
        <v>0</v>
      </c>
      <c r="R45" s="2"/>
      <c r="S45" s="17">
        <f>ROUND((O45-Q45),5)</f>
        <v>4999.6000000000004</v>
      </c>
      <c r="T45" s="2"/>
      <c r="U45" s="18">
        <f>ROUND(IF(Q45=0, IF(O45=0, 0, 1), O45/Q45),5)</f>
        <v>1</v>
      </c>
      <c r="V45" s="2"/>
      <c r="W45" s="17">
        <f>W44</f>
        <v>85892.12</v>
      </c>
      <c r="X45" s="2"/>
      <c r="Y45" s="17">
        <f>Y44</f>
        <v>0</v>
      </c>
      <c r="Z45" s="2"/>
      <c r="AA45" s="17">
        <f>ROUND((W45-Y45),5)</f>
        <v>85892.12</v>
      </c>
      <c r="AB45" s="2"/>
      <c r="AC45" s="18">
        <f>ROUND(IF(Y45=0, IF(W45=0, 0, 1), W45/Y45),5)</f>
        <v>1</v>
      </c>
      <c r="AD45" s="2"/>
      <c r="AE45" s="17">
        <f>AE44</f>
        <v>6240.4</v>
      </c>
      <c r="AF45" s="2"/>
      <c r="AG45" s="17">
        <f>AG44</f>
        <v>0</v>
      </c>
      <c r="AH45" s="2"/>
      <c r="AI45" s="17">
        <f>ROUND((AE45-AG45),5)</f>
        <v>6240.4</v>
      </c>
      <c r="AJ45" s="2"/>
      <c r="AK45" s="18">
        <f>ROUND(IF(AG45=0, IF(AE45=0, 0, 1), AE45/AG45),5)</f>
        <v>1</v>
      </c>
      <c r="AL45" s="2"/>
      <c r="AM45" s="17">
        <f>AM44</f>
        <v>3273.11</v>
      </c>
      <c r="AN45" s="2"/>
      <c r="AO45" s="17">
        <f>AO44</f>
        <v>0</v>
      </c>
      <c r="AP45" s="2"/>
      <c r="AQ45" s="17">
        <f>ROUND((AM45-AO45),5)</f>
        <v>3273.11</v>
      </c>
      <c r="AR45" s="2"/>
      <c r="AS45" s="18">
        <f>ROUND(IF(AO45=0, IF(AM45=0, 0, 1), AM45/AO45),5)</f>
        <v>1</v>
      </c>
      <c r="AT45" s="2"/>
      <c r="AU45" s="17">
        <f>AU44</f>
        <v>-15856.68</v>
      </c>
      <c r="AV45" s="2"/>
      <c r="AW45" s="17">
        <f>AW44</f>
        <v>0</v>
      </c>
      <c r="AX45" s="2"/>
      <c r="AY45" s="17">
        <f>ROUND((AU45-AW45),5)</f>
        <v>-15856.68</v>
      </c>
      <c r="AZ45" s="2"/>
      <c r="BA45" s="18">
        <f>ROUND(IF(AW45=0, IF(AU45=0, 0, 1), AU45/AW45),5)</f>
        <v>1</v>
      </c>
      <c r="BB45" s="2"/>
      <c r="BC45" s="17">
        <f>BC44</f>
        <v>-5285.02</v>
      </c>
      <c r="BD45" s="2"/>
      <c r="BE45" s="2"/>
      <c r="BF45" s="2"/>
      <c r="BG45" s="2"/>
      <c r="BH45" s="2"/>
      <c r="BI45" s="2"/>
      <c r="BJ45" s="2"/>
      <c r="BK45" s="17">
        <f>BK44</f>
        <v>348.77</v>
      </c>
      <c r="BL45" s="2"/>
      <c r="BM45" s="2"/>
      <c r="BN45" s="2"/>
      <c r="BO45" s="2"/>
      <c r="BP45" s="2"/>
      <c r="BQ45" s="2"/>
      <c r="BR45" s="2"/>
      <c r="BS45" s="17">
        <f>BS44</f>
        <v>0</v>
      </c>
      <c r="BT45" s="2"/>
      <c r="BU45" s="2"/>
      <c r="BV45" s="2"/>
      <c r="BW45" s="2"/>
      <c r="BX45" s="2"/>
      <c r="BY45" s="2"/>
      <c r="BZ45" s="2"/>
      <c r="CA45" s="17">
        <f>CA44</f>
        <v>0</v>
      </c>
      <c r="CB45" s="2"/>
      <c r="CC45" s="2"/>
      <c r="CD45" s="2"/>
      <c r="CE45" s="2"/>
      <c r="CF45" s="2"/>
      <c r="CG45" s="2"/>
      <c r="CH45" s="2"/>
      <c r="CI45" s="17">
        <f>CI44</f>
        <v>0</v>
      </c>
      <c r="CJ45" s="2"/>
      <c r="CK45" s="2"/>
      <c r="CL45" s="2"/>
      <c r="CM45" s="2"/>
      <c r="CN45" s="2"/>
      <c r="CO45" s="2"/>
      <c r="CP45" s="2"/>
      <c r="CQ45" s="17">
        <f>CQ44</f>
        <v>0</v>
      </c>
      <c r="CR45" s="2"/>
      <c r="CS45" s="2"/>
      <c r="CT45" s="2"/>
      <c r="CU45" s="2"/>
      <c r="CV45" s="2"/>
      <c r="CW45" s="2"/>
      <c r="CX45" s="2"/>
      <c r="CY45" s="17">
        <f>ROUND(G45+O45+W45+AE45+AM45+AU45+BC45+BK45+BS45+CA45+CI45+CQ45,5)</f>
        <v>75483.199999999997</v>
      </c>
      <c r="CZ45" s="2"/>
      <c r="DA45" s="17">
        <f>ROUND(I45+Q45+Y45+AG45+AO45+AW45+BE45+BM45+BU45+CC45+CK45+CS45,5)</f>
        <v>-7835</v>
      </c>
      <c r="DB45" s="2"/>
      <c r="DC45" s="6">
        <f t="shared" si="0"/>
        <v>-83318.2</v>
      </c>
      <c r="DD45" s="2"/>
      <c r="DE45" s="18">
        <f>ROUND(IF(DA45=0, IF(CY45=0, 0, 1), CY45/DA45),5)</f>
        <v>-9.6341000000000001</v>
      </c>
    </row>
  </sheetData>
  <pageMargins left="0.7" right="0.7" top="0.75" bottom="0.75" header="0.1" footer="0.3"/>
  <pageSetup orientation="portrait" horizontalDpi="0" verticalDpi="0" r:id="rId1"/>
  <headerFooter>
    <oddHeader>&amp;L&amp;"Arial,Bold"&amp;8 6:07 AM
&amp;"Arial,Bold"&amp;8 02/08/21
&amp;"Arial,Bold"&amp;8 Cash Basis&amp;C&amp;"Arial,Bold"&amp;12 Johnson County Tourism Association
&amp;"Arial,Bold"&amp;14 Profit &amp;&amp; Loss Budget vs. Actual-Board Report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502920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2021-02-08T13:17:55Z</cp:lastPrinted>
  <dcterms:created xsi:type="dcterms:W3CDTF">2021-02-08T13:07:34Z</dcterms:created>
  <dcterms:modified xsi:type="dcterms:W3CDTF">2021-02-08T13:18:10Z</dcterms:modified>
</cp:coreProperties>
</file>