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a\Documents\JC Tourism board\Board Reports\FY20-21\"/>
    </mc:Choice>
  </mc:AlternateContent>
  <xr:revisionPtr revIDLastSave="0" documentId="8_{C69741F7-31C1-430A-9D99-001A8AF3B50A}" xr6:coauthVersionLast="47" xr6:coauthVersionMax="47" xr10:uidLastSave="{00000000-0000-0000-0000-000000000000}"/>
  <bookViews>
    <workbookView xWindow="-108" yWindow="-108" windowWidth="23256" windowHeight="12576" activeTab="1" xr2:uid="{ABFBF28E-9EC7-43C1-959A-EA2D647E6651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Sheet1!$A:$G,Sheet1!$1:$2</definedName>
    <definedName name="QB_COLUMN_290" localSheetId="1" hidden="1">Sheet1!$BD$1</definedName>
    <definedName name="QB_COLUMN_59201" localSheetId="1" hidden="1">Sheet1!$H$2</definedName>
    <definedName name="QB_COLUMN_592010" localSheetId="1" hidden="1">Sheet1!$CB$2</definedName>
    <definedName name="QB_COLUMN_592011" localSheetId="1" hidden="1">Sheet1!$CJ$2</definedName>
    <definedName name="QB_COLUMN_592012" localSheetId="1" hidden="1">Sheet1!$CR$2</definedName>
    <definedName name="QB_COLUMN_59202" localSheetId="1" hidden="1">Sheet1!$P$2</definedName>
    <definedName name="QB_COLUMN_59203" localSheetId="1" hidden="1">Sheet1!$X$2</definedName>
    <definedName name="QB_COLUMN_59204" localSheetId="1" hidden="1">Sheet1!$AF$2</definedName>
    <definedName name="QB_COLUMN_59205" localSheetId="1" hidden="1">Sheet1!$AN$2</definedName>
    <definedName name="QB_COLUMN_59206" localSheetId="1" hidden="1">Sheet1!$AV$2</definedName>
    <definedName name="QB_COLUMN_59207" localSheetId="1" hidden="1">Sheet1!$BD$2</definedName>
    <definedName name="QB_COLUMN_59208" localSheetId="1" hidden="1">Sheet1!$BL$2</definedName>
    <definedName name="QB_COLUMN_59209" localSheetId="1" hidden="1">Sheet1!$BT$2</definedName>
    <definedName name="QB_COLUMN_59300" localSheetId="1" hidden="1">Sheet1!$DA$2</definedName>
    <definedName name="QB_COLUMN_63620" localSheetId="1" hidden="1">Sheet1!$DE$2</definedName>
    <definedName name="QB_COLUMN_63621" localSheetId="1" hidden="1">Sheet1!$L$2</definedName>
    <definedName name="QB_COLUMN_636210" localSheetId="1" hidden="1">Sheet1!$CF$2</definedName>
    <definedName name="QB_COLUMN_636211" localSheetId="1" hidden="1">Sheet1!$CN$2</definedName>
    <definedName name="QB_COLUMN_636212" localSheetId="1" hidden="1">Sheet1!$CV$2</definedName>
    <definedName name="QB_COLUMN_63622" localSheetId="1" hidden="1">Sheet1!$T$2</definedName>
    <definedName name="QB_COLUMN_63623" localSheetId="1" hidden="1">Sheet1!$AB$2</definedName>
    <definedName name="QB_COLUMN_63624" localSheetId="1" hidden="1">Sheet1!$AJ$2</definedName>
    <definedName name="QB_COLUMN_63625" localSheetId="1" hidden="1">Sheet1!$AR$2</definedName>
    <definedName name="QB_COLUMN_63626" localSheetId="1" hidden="1">Sheet1!$AZ$2</definedName>
    <definedName name="QB_COLUMN_63627" localSheetId="1" hidden="1">Sheet1!$BH$2</definedName>
    <definedName name="QB_COLUMN_63628" localSheetId="1" hidden="1">Sheet1!$BP$2</definedName>
    <definedName name="QB_COLUMN_63629" localSheetId="1" hidden="1">Sheet1!$BX$2</definedName>
    <definedName name="QB_COLUMN_64430" localSheetId="1" hidden="1">Sheet1!$DG$2</definedName>
    <definedName name="QB_COLUMN_64431" localSheetId="1" hidden="1">Sheet1!$N$2</definedName>
    <definedName name="QB_COLUMN_644310" localSheetId="1" hidden="1">Sheet1!$CH$2</definedName>
    <definedName name="QB_COLUMN_644311" localSheetId="1" hidden="1">Sheet1!$CP$2</definedName>
    <definedName name="QB_COLUMN_644312" localSheetId="1" hidden="1">Sheet1!$CX$2</definedName>
    <definedName name="QB_COLUMN_64432" localSheetId="1" hidden="1">Sheet1!$V$2</definedName>
    <definedName name="QB_COLUMN_64433" localSheetId="1" hidden="1">Sheet1!$AD$2</definedName>
    <definedName name="QB_COLUMN_64434" localSheetId="1" hidden="1">Sheet1!$AL$2</definedName>
    <definedName name="QB_COLUMN_64435" localSheetId="1" hidden="1">Sheet1!$AT$2</definedName>
    <definedName name="QB_COLUMN_64436" localSheetId="1" hidden="1">Sheet1!$BB$2</definedName>
    <definedName name="QB_COLUMN_64437" localSheetId="1" hidden="1">Sheet1!$BJ$2</definedName>
    <definedName name="QB_COLUMN_64438" localSheetId="1" hidden="1">Sheet1!$BR$2</definedName>
    <definedName name="QB_COLUMN_64439" localSheetId="1" hidden="1">Sheet1!$BZ$2</definedName>
    <definedName name="QB_COLUMN_76211" localSheetId="1" hidden="1">Sheet1!$J$2</definedName>
    <definedName name="QB_COLUMN_762110" localSheetId="1" hidden="1">Sheet1!$CD$2</definedName>
    <definedName name="QB_COLUMN_762111" localSheetId="1" hidden="1">Sheet1!$CL$2</definedName>
    <definedName name="QB_COLUMN_762112" localSheetId="1" hidden="1">Sheet1!$CT$2</definedName>
    <definedName name="QB_COLUMN_76212" localSheetId="1" hidden="1">Sheet1!$R$2</definedName>
    <definedName name="QB_COLUMN_76213" localSheetId="1" hidden="1">Sheet1!$Z$2</definedName>
    <definedName name="QB_COLUMN_76214" localSheetId="1" hidden="1">Sheet1!$AH$2</definedName>
    <definedName name="QB_COLUMN_76215" localSheetId="1" hidden="1">Sheet1!$AP$2</definedName>
    <definedName name="QB_COLUMN_76216" localSheetId="1" hidden="1">Sheet1!$AX$2</definedName>
    <definedName name="QB_COLUMN_76217" localSheetId="1" hidden="1">Sheet1!$BF$2</definedName>
    <definedName name="QB_COLUMN_76218" localSheetId="1" hidden="1">Sheet1!$BN$2</definedName>
    <definedName name="QB_COLUMN_76219" localSheetId="1" hidden="1">Sheet1!$BV$2</definedName>
    <definedName name="QB_COLUMN_76310" localSheetId="1" hidden="1">Sheet1!$DC$2</definedName>
    <definedName name="QB_DATA_0" localSheetId="1" hidden="1">Sheet1!$6:$6,Sheet1!$7:$7,Sheet1!$8:$8,Sheet1!$10:$10,Sheet1!$15:$15,Sheet1!$17:$17,Sheet1!$18:$18,Sheet1!$19:$19,Sheet1!$22:$22,Sheet1!$23:$23,Sheet1!$24:$24,Sheet1!$25:$25,Sheet1!$26:$26,Sheet1!$29:$29,Sheet1!$30:$30,Sheet1!$31:$31</definedName>
    <definedName name="QB_DATA_1" localSheetId="1" hidden="1">Sheet1!$32:$32,Sheet1!$37:$37,Sheet1!$38:$38,Sheet1!$39:$39,Sheet1!$41:$41,Sheet1!$42:$42,Sheet1!$44:$44,Sheet1!$45:$45,Sheet1!$46:$46,Sheet1!$50:$50,Sheet1!$52:$52,Sheet1!$53:$53,Sheet1!$58:$58,Sheet1!$61:$61</definedName>
    <definedName name="QB_FORMULA_0" localSheetId="1" hidden="1">Sheet1!$DA$6,Sheet1!$DA$7,Sheet1!$L$8,Sheet1!$N$8,Sheet1!$T$8,Sheet1!$V$8,Sheet1!$AB$8,Sheet1!$AD$8,Sheet1!$AJ$8,Sheet1!$AL$8,Sheet1!$AR$8,Sheet1!$AT$8,Sheet1!$AZ$8,Sheet1!$BB$8,Sheet1!$DA$8,Sheet1!$DC$8</definedName>
    <definedName name="QB_FORMULA_1" localSheetId="1" hidden="1">Sheet1!$DE$8,Sheet1!$DG$8,Sheet1!$H$9,Sheet1!$J$9,Sheet1!$L$9,Sheet1!$N$9,Sheet1!$P$9,Sheet1!$R$9,Sheet1!$T$9,Sheet1!$V$9,Sheet1!$X$9,Sheet1!$Z$9,Sheet1!$AB$9,Sheet1!$AD$9,Sheet1!$AF$9,Sheet1!$AH$9</definedName>
    <definedName name="QB_FORMULA_10" localSheetId="1" hidden="1">Sheet1!$AR$17,Sheet1!$AT$17,Sheet1!$AZ$17,Sheet1!$BB$17,Sheet1!$DA$17,Sheet1!$DC$17,Sheet1!$DE$17,Sheet1!$DG$17,Sheet1!$L$18,Sheet1!$N$18,Sheet1!$T$18,Sheet1!$V$18,Sheet1!$AB$18,Sheet1!$AD$18,Sheet1!$AJ$18,Sheet1!$AL$18</definedName>
    <definedName name="QB_FORMULA_11" localSheetId="1" hidden="1">Sheet1!$AR$18,Sheet1!$AT$18,Sheet1!$AZ$18,Sheet1!$BB$18,Sheet1!$DA$18,Sheet1!$DC$18,Sheet1!$DE$18,Sheet1!$DG$18,Sheet1!$DA$19,Sheet1!$H$20,Sheet1!$J$20,Sheet1!$L$20,Sheet1!$N$20,Sheet1!$P$20,Sheet1!$R$20,Sheet1!$T$20</definedName>
    <definedName name="QB_FORMULA_12" localSheetId="1" hidden="1">Sheet1!$V$20,Sheet1!$X$20,Sheet1!$Z$20,Sheet1!$AB$20,Sheet1!$AD$20,Sheet1!$AF$20,Sheet1!$AH$20,Sheet1!$AJ$20,Sheet1!$AL$20,Sheet1!$AN$20,Sheet1!$AP$20,Sheet1!$AR$20,Sheet1!$AT$20,Sheet1!$AV$20,Sheet1!$AX$20,Sheet1!$AZ$20</definedName>
    <definedName name="QB_FORMULA_13" localSheetId="1" hidden="1">Sheet1!$BB$20,Sheet1!$BD$20,Sheet1!$BL$20,Sheet1!$BT$20,Sheet1!$CB$20,Sheet1!$CJ$20,Sheet1!$CR$20,Sheet1!$DA$20,Sheet1!$DC$20,Sheet1!$DE$20,Sheet1!$DG$20,Sheet1!$DA$22,Sheet1!$DA$23,Sheet1!$DA$24,Sheet1!$DA$25,Sheet1!$L$26</definedName>
    <definedName name="QB_FORMULA_14" localSheetId="1" hidden="1">Sheet1!$N$26,Sheet1!$T$26,Sheet1!$V$26,Sheet1!$AB$26,Sheet1!$AD$26,Sheet1!$AJ$26,Sheet1!$AL$26,Sheet1!$AR$26,Sheet1!$AT$26,Sheet1!$AZ$26,Sheet1!$BB$26,Sheet1!$DA$26,Sheet1!$DC$26,Sheet1!$DE$26,Sheet1!$DG$26,Sheet1!$H$27</definedName>
    <definedName name="QB_FORMULA_15" localSheetId="1" hidden="1">Sheet1!$J$27,Sheet1!$L$27,Sheet1!$N$27,Sheet1!$P$27,Sheet1!$R$27,Sheet1!$T$27,Sheet1!$V$27,Sheet1!$X$27,Sheet1!$Z$27,Sheet1!$AB$27,Sheet1!$AD$27,Sheet1!$AF$27,Sheet1!$AH$27,Sheet1!$AJ$27,Sheet1!$AL$27,Sheet1!$AN$27</definedName>
    <definedName name="QB_FORMULA_16" localSheetId="1" hidden="1">Sheet1!$AP$27,Sheet1!$AR$27,Sheet1!$AT$27,Sheet1!$AV$27,Sheet1!$AX$27,Sheet1!$AZ$27,Sheet1!$BB$27,Sheet1!$BD$27,Sheet1!$BL$27,Sheet1!$BT$27,Sheet1!$CB$27,Sheet1!$CJ$27,Sheet1!$CR$27,Sheet1!$DA$27,Sheet1!$DC$27,Sheet1!$DE$27</definedName>
    <definedName name="QB_FORMULA_17" localSheetId="1" hidden="1">Sheet1!$DG$27,Sheet1!$DA$29,Sheet1!$DA$30,Sheet1!$DA$31,Sheet1!$L$32,Sheet1!$N$32,Sheet1!$T$32,Sheet1!$V$32,Sheet1!$AB$32,Sheet1!$AD$32,Sheet1!$AJ$32,Sheet1!$AL$32,Sheet1!$AR$32,Sheet1!$AT$32,Sheet1!$AZ$32,Sheet1!$BB$32</definedName>
    <definedName name="QB_FORMULA_18" localSheetId="1" hidden="1">Sheet1!$DA$32,Sheet1!$DC$32,Sheet1!$DE$32,Sheet1!$DG$32,Sheet1!$H$33,Sheet1!$J$33,Sheet1!$L$33,Sheet1!$N$33,Sheet1!$P$33,Sheet1!$R$33,Sheet1!$T$33,Sheet1!$V$33,Sheet1!$X$33,Sheet1!$Z$33,Sheet1!$AB$33,Sheet1!$AD$33</definedName>
    <definedName name="QB_FORMULA_19" localSheetId="1" hidden="1">Sheet1!$AF$33,Sheet1!$AH$33,Sheet1!$AJ$33,Sheet1!$AL$33,Sheet1!$AN$33,Sheet1!$AP$33,Sheet1!$AR$33,Sheet1!$AT$33,Sheet1!$AV$33,Sheet1!$AX$33,Sheet1!$AZ$33,Sheet1!$BB$33,Sheet1!$BD$33,Sheet1!$BL$33,Sheet1!$BT$33,Sheet1!$CB$33</definedName>
    <definedName name="QB_FORMULA_2" localSheetId="1" hidden="1">Sheet1!$AJ$9,Sheet1!$AL$9,Sheet1!$AN$9,Sheet1!$AP$9,Sheet1!$AR$9,Sheet1!$AT$9,Sheet1!$AV$9,Sheet1!$AX$9,Sheet1!$AZ$9,Sheet1!$BB$9,Sheet1!$BD$9,Sheet1!$BL$9,Sheet1!$BT$9,Sheet1!$CB$9,Sheet1!$CJ$9,Sheet1!$CR$9</definedName>
    <definedName name="QB_FORMULA_20" localSheetId="1" hidden="1">Sheet1!$CJ$33,Sheet1!$CR$33,Sheet1!$DA$33,Sheet1!$DC$33,Sheet1!$DE$33,Sheet1!$DG$33,Sheet1!$H$34,Sheet1!$J$34,Sheet1!$L$34,Sheet1!$N$34,Sheet1!$P$34,Sheet1!$R$34,Sheet1!$T$34,Sheet1!$V$34,Sheet1!$X$34,Sheet1!$Z$34</definedName>
    <definedName name="QB_FORMULA_21" localSheetId="1" hidden="1">Sheet1!$AB$34,Sheet1!$AD$34,Sheet1!$AF$34,Sheet1!$AH$34,Sheet1!$AJ$34,Sheet1!$AL$34,Sheet1!$AN$34,Sheet1!$AP$34,Sheet1!$AR$34,Sheet1!$AT$34,Sheet1!$AV$34,Sheet1!$AX$34,Sheet1!$AZ$34,Sheet1!$BB$34,Sheet1!$BD$34,Sheet1!$BL$34</definedName>
    <definedName name="QB_FORMULA_22" localSheetId="1" hidden="1">Sheet1!$BT$34,Sheet1!$CB$34,Sheet1!$CJ$34,Sheet1!$CR$34,Sheet1!$DA$34,Sheet1!$DC$34,Sheet1!$DE$34,Sheet1!$DG$34,Sheet1!$L$37,Sheet1!$N$37,Sheet1!$T$37,Sheet1!$V$37,Sheet1!$AB$37,Sheet1!$AD$37,Sheet1!$AJ$37,Sheet1!$AL$37</definedName>
    <definedName name="QB_FORMULA_23" localSheetId="1" hidden="1">Sheet1!$AR$37,Sheet1!$AT$37,Sheet1!$AZ$37,Sheet1!$BB$37,Sheet1!$DA$37,Sheet1!$DC$37,Sheet1!$DE$37,Sheet1!$DG$37,Sheet1!$L$38,Sheet1!$N$38,Sheet1!$T$38,Sheet1!$V$38,Sheet1!$AB$38,Sheet1!$AD$38,Sheet1!$AJ$38,Sheet1!$AL$38</definedName>
    <definedName name="QB_FORMULA_24" localSheetId="1" hidden="1">Sheet1!$AR$38,Sheet1!$AT$38,Sheet1!$AZ$38,Sheet1!$BB$38,Sheet1!$DA$38,Sheet1!$DC$38,Sheet1!$DE$38,Sheet1!$DG$38,Sheet1!$L$39,Sheet1!$N$39,Sheet1!$T$39,Sheet1!$V$39,Sheet1!$AB$39,Sheet1!$AD$39,Sheet1!$AJ$39,Sheet1!$AL$39</definedName>
    <definedName name="QB_FORMULA_25" localSheetId="1" hidden="1">Sheet1!$AR$39,Sheet1!$AT$39,Sheet1!$AZ$39,Sheet1!$BB$39,Sheet1!$DA$39,Sheet1!$DC$39,Sheet1!$DE$39,Sheet1!$DG$39,Sheet1!$H$40,Sheet1!$J$40,Sheet1!$L$40,Sheet1!$N$40,Sheet1!$P$40,Sheet1!$R$40,Sheet1!$T$40,Sheet1!$V$40</definedName>
    <definedName name="QB_FORMULA_26" localSheetId="1" hidden="1">Sheet1!$X$40,Sheet1!$Z$40,Sheet1!$AB$40,Sheet1!$AD$40,Sheet1!$AF$40,Sheet1!$AH$40,Sheet1!$AJ$40,Sheet1!$AL$40,Sheet1!$AN$40,Sheet1!$AP$40,Sheet1!$AR$40,Sheet1!$AT$40,Sheet1!$AV$40,Sheet1!$AX$40,Sheet1!$AZ$40,Sheet1!$BB$40</definedName>
    <definedName name="QB_FORMULA_27" localSheetId="1" hidden="1">Sheet1!$BD$40,Sheet1!$BL$40,Sheet1!$BT$40,Sheet1!$CB$40,Sheet1!$CJ$40,Sheet1!$CR$40,Sheet1!$DA$40,Sheet1!$DC$40,Sheet1!$DE$40,Sheet1!$DG$40,Sheet1!$L$41,Sheet1!$N$41,Sheet1!$T$41,Sheet1!$V$41,Sheet1!$AB$41,Sheet1!$AD$41</definedName>
    <definedName name="QB_FORMULA_28" localSheetId="1" hidden="1">Sheet1!$AJ$41,Sheet1!$AL$41,Sheet1!$AR$41,Sheet1!$AT$41,Sheet1!$AZ$41,Sheet1!$BB$41,Sheet1!$DA$41,Sheet1!$DC$41,Sheet1!$DE$41,Sheet1!$DG$41,Sheet1!$L$42,Sheet1!$N$42,Sheet1!$T$42,Sheet1!$V$42,Sheet1!$AB$42,Sheet1!$AD$42</definedName>
    <definedName name="QB_FORMULA_29" localSheetId="1" hidden="1">Sheet1!$AJ$42,Sheet1!$AL$42,Sheet1!$AR$42,Sheet1!$AT$42,Sheet1!$AZ$42,Sheet1!$BB$42,Sheet1!$DA$42,Sheet1!$DC$42,Sheet1!$DE$42,Sheet1!$DG$42,Sheet1!$DA$44,Sheet1!$DA$45,Sheet1!$L$46,Sheet1!$N$46,Sheet1!$T$46,Sheet1!$V$46</definedName>
    <definedName name="QB_FORMULA_3" localSheetId="1" hidden="1">Sheet1!$DA$9,Sheet1!$DC$9,Sheet1!$DE$9,Sheet1!$DG$9,Sheet1!$L$10,Sheet1!$N$10,Sheet1!$T$10,Sheet1!$V$10,Sheet1!$AB$10,Sheet1!$AD$10,Sheet1!$AJ$10,Sheet1!$AL$10,Sheet1!$AR$10,Sheet1!$AT$10,Sheet1!$AZ$10,Sheet1!$BB$10</definedName>
    <definedName name="QB_FORMULA_30" localSheetId="1" hidden="1">Sheet1!$AB$46,Sheet1!$AD$46,Sheet1!$AJ$46,Sheet1!$AL$46,Sheet1!$AR$46,Sheet1!$AT$46,Sheet1!$AZ$46,Sheet1!$BB$46,Sheet1!$DA$46,Sheet1!$DC$46,Sheet1!$DE$46,Sheet1!$DG$46,Sheet1!$H$47,Sheet1!$J$47,Sheet1!$L$47,Sheet1!$N$47</definedName>
    <definedName name="QB_FORMULA_31" localSheetId="1" hidden="1">Sheet1!$P$47,Sheet1!$R$47,Sheet1!$T$47,Sheet1!$V$47,Sheet1!$X$47,Sheet1!$Z$47,Sheet1!$AB$47,Sheet1!$AD$47,Sheet1!$AF$47,Sheet1!$AH$47,Sheet1!$AJ$47,Sheet1!$AL$47,Sheet1!$AN$47,Sheet1!$AP$47,Sheet1!$AR$47,Sheet1!$AT$47</definedName>
    <definedName name="QB_FORMULA_32" localSheetId="1" hidden="1">Sheet1!$AV$47,Sheet1!$AX$47,Sheet1!$AZ$47,Sheet1!$BB$47,Sheet1!$BD$47,Sheet1!$BL$47,Sheet1!$BT$47,Sheet1!$CB$47,Sheet1!$CJ$47,Sheet1!$CR$47,Sheet1!$DA$47,Sheet1!$DC$47,Sheet1!$DE$47,Sheet1!$DG$47,Sheet1!$H$48,Sheet1!$J$48</definedName>
    <definedName name="QB_FORMULA_33" localSheetId="1" hidden="1">Sheet1!$L$48,Sheet1!$N$48,Sheet1!$P$48,Sheet1!$R$48,Sheet1!$T$48,Sheet1!$V$48,Sheet1!$X$48,Sheet1!$Z$48,Sheet1!$AB$48,Sheet1!$AD$48,Sheet1!$AF$48,Sheet1!$AH$48,Sheet1!$AJ$48,Sheet1!$AL$48,Sheet1!$AN$48,Sheet1!$AP$48</definedName>
    <definedName name="QB_FORMULA_34" localSheetId="1" hidden="1">Sheet1!$AR$48,Sheet1!$AT$48,Sheet1!$AV$48,Sheet1!$AX$48,Sheet1!$AZ$48,Sheet1!$BB$48,Sheet1!$BD$48,Sheet1!$BL$48,Sheet1!$BT$48,Sheet1!$CB$48,Sheet1!$CJ$48,Sheet1!$CR$48,Sheet1!$DA$48,Sheet1!$DC$48,Sheet1!$DE$48,Sheet1!$DG$48</definedName>
    <definedName name="QB_FORMULA_35" localSheetId="1" hidden="1">Sheet1!$L$50,Sheet1!$N$50,Sheet1!$T$50,Sheet1!$V$50,Sheet1!$AB$50,Sheet1!$AD$50,Sheet1!$AJ$50,Sheet1!$AL$50,Sheet1!$AR$50,Sheet1!$AT$50,Sheet1!$AZ$50,Sheet1!$BB$50,Sheet1!$DA$50,Sheet1!$DC$50,Sheet1!$DE$50,Sheet1!$DG$50</definedName>
    <definedName name="QB_FORMULA_36" localSheetId="1" hidden="1">Sheet1!$H$51,Sheet1!$J$51,Sheet1!$L$51,Sheet1!$N$51,Sheet1!$P$51,Sheet1!$R$51,Sheet1!$T$51,Sheet1!$V$51,Sheet1!$X$51,Sheet1!$Z$51,Sheet1!$AB$51,Sheet1!$AD$51,Sheet1!$AF$51,Sheet1!$AH$51,Sheet1!$AJ$51,Sheet1!$AL$51</definedName>
    <definedName name="QB_FORMULA_37" localSheetId="1" hidden="1">Sheet1!$AN$51,Sheet1!$AP$51,Sheet1!$AR$51,Sheet1!$AT$51,Sheet1!$AV$51,Sheet1!$AX$51,Sheet1!$AZ$51,Sheet1!$BB$51,Sheet1!$BD$51,Sheet1!$BL$51,Sheet1!$BT$51,Sheet1!$CB$51,Sheet1!$CJ$51,Sheet1!$CR$51,Sheet1!$DA$51,Sheet1!$DC$51</definedName>
    <definedName name="QB_FORMULA_38" localSheetId="1" hidden="1">Sheet1!$DE$51,Sheet1!$DG$51,Sheet1!$DA$52,Sheet1!$L$53,Sheet1!$N$53,Sheet1!$T$53,Sheet1!$V$53,Sheet1!$AB$53,Sheet1!$AD$53,Sheet1!$AJ$53,Sheet1!$AL$53,Sheet1!$AR$53,Sheet1!$AT$53,Sheet1!$AZ$53,Sheet1!$BB$53,Sheet1!$DA$53</definedName>
    <definedName name="QB_FORMULA_39" localSheetId="1" hidden="1">Sheet1!$DC$53,Sheet1!$DE$53,Sheet1!$DG$53,Sheet1!$H$54,Sheet1!$J$54,Sheet1!$L$54,Sheet1!$N$54,Sheet1!$P$54,Sheet1!$R$54,Sheet1!$T$54,Sheet1!$V$54,Sheet1!$X$54,Sheet1!$Z$54,Sheet1!$AB$54,Sheet1!$AD$54,Sheet1!$AF$54</definedName>
    <definedName name="QB_FORMULA_4" localSheetId="1" hidden="1">Sheet1!$DA$10,Sheet1!$DC$10,Sheet1!$DE$10,Sheet1!$DG$10,Sheet1!$H$11,Sheet1!$J$11,Sheet1!$L$11,Sheet1!$N$11,Sheet1!$P$11,Sheet1!$R$11,Sheet1!$T$11,Sheet1!$V$11,Sheet1!$X$11,Sheet1!$Z$11,Sheet1!$AB$11,Sheet1!$AD$11</definedName>
    <definedName name="QB_FORMULA_40" localSheetId="1" hidden="1">Sheet1!$AH$54,Sheet1!$AJ$54,Sheet1!$AL$54,Sheet1!$AN$54,Sheet1!$AP$54,Sheet1!$AR$54,Sheet1!$AT$54,Sheet1!$AV$54,Sheet1!$AX$54,Sheet1!$AZ$54,Sheet1!$BB$54,Sheet1!$BD$54,Sheet1!$BL$54,Sheet1!$BT$54,Sheet1!$CB$54,Sheet1!$CJ$54</definedName>
    <definedName name="QB_FORMULA_41" localSheetId="1" hidden="1">Sheet1!$CR$54,Sheet1!$DA$54,Sheet1!$DC$54,Sheet1!$DE$54,Sheet1!$DG$54,Sheet1!$H$55,Sheet1!$J$55,Sheet1!$L$55,Sheet1!$N$55,Sheet1!$P$55,Sheet1!$R$55,Sheet1!$T$55,Sheet1!$V$55,Sheet1!$X$55,Sheet1!$Z$55,Sheet1!$AB$55</definedName>
    <definedName name="QB_FORMULA_42" localSheetId="1" hidden="1">Sheet1!$AD$55,Sheet1!$AF$55,Sheet1!$AH$55,Sheet1!$AJ$55,Sheet1!$AL$55,Sheet1!$AN$55,Sheet1!$AP$55,Sheet1!$AR$55,Sheet1!$AT$55,Sheet1!$AV$55,Sheet1!$AX$55,Sheet1!$AZ$55,Sheet1!$BB$55,Sheet1!$BD$55,Sheet1!$BL$55,Sheet1!$BT$55</definedName>
    <definedName name="QB_FORMULA_43" localSheetId="1" hidden="1">Sheet1!$CB$55,Sheet1!$CJ$55,Sheet1!$CR$55,Sheet1!$DA$55,Sheet1!$DC$55,Sheet1!$DE$55,Sheet1!$DG$55,Sheet1!$L$58,Sheet1!$N$58,Sheet1!$T$58,Sheet1!$V$58,Sheet1!$AB$58,Sheet1!$AD$58,Sheet1!$AJ$58,Sheet1!$AL$58,Sheet1!$AR$58</definedName>
    <definedName name="QB_FORMULA_44" localSheetId="1" hidden="1">Sheet1!$AT$58,Sheet1!$AZ$58,Sheet1!$BB$58,Sheet1!$DA$58,Sheet1!$DC$58,Sheet1!$DE$58,Sheet1!$DG$58,Sheet1!$H$59,Sheet1!$J$59,Sheet1!$L$59,Sheet1!$N$59,Sheet1!$P$59,Sheet1!$R$59,Sheet1!$T$59,Sheet1!$V$59,Sheet1!$X$59</definedName>
    <definedName name="QB_FORMULA_45" localSheetId="1" hidden="1">Sheet1!$Z$59,Sheet1!$AB$59,Sheet1!$AD$59,Sheet1!$AF$59,Sheet1!$AH$59,Sheet1!$AJ$59,Sheet1!$AL$59,Sheet1!$AN$59,Sheet1!$AP$59,Sheet1!$AR$59,Sheet1!$AT$59,Sheet1!$AV$59,Sheet1!$AX$59,Sheet1!$AZ$59,Sheet1!$BB$59,Sheet1!$BD$59</definedName>
    <definedName name="QB_FORMULA_46" localSheetId="1" hidden="1">Sheet1!$BL$59,Sheet1!$BT$59,Sheet1!$CB$59,Sheet1!$CJ$59,Sheet1!$CR$59,Sheet1!$DA$59,Sheet1!$DC$59,Sheet1!$DE$59,Sheet1!$DG$59,Sheet1!$L$61,Sheet1!$N$61,Sheet1!$T$61,Sheet1!$V$61,Sheet1!$AB$61,Sheet1!$AD$61,Sheet1!$AJ$61</definedName>
    <definedName name="QB_FORMULA_47" localSheetId="1" hidden="1">Sheet1!$AL$61,Sheet1!$AR$61,Sheet1!$AT$61,Sheet1!$AZ$61,Sheet1!$BB$61,Sheet1!$DA$61,Sheet1!$DC$61,Sheet1!$DE$61,Sheet1!$DG$61,Sheet1!$H$62,Sheet1!$J$62,Sheet1!$L$62,Sheet1!$N$62,Sheet1!$P$62,Sheet1!$R$62,Sheet1!$T$62</definedName>
    <definedName name="QB_FORMULA_48" localSheetId="1" hidden="1">Sheet1!$V$62,Sheet1!$X$62,Sheet1!$Z$62,Sheet1!$AB$62,Sheet1!$AD$62,Sheet1!$AF$62,Sheet1!$AH$62,Sheet1!$AJ$62,Sheet1!$AL$62,Sheet1!$AN$62,Sheet1!$AP$62,Sheet1!$AR$62,Sheet1!$AT$62,Sheet1!$AV$62,Sheet1!$AX$62,Sheet1!$AZ$62</definedName>
    <definedName name="QB_FORMULA_49" localSheetId="1" hidden="1">Sheet1!$BB$62,Sheet1!$BD$62,Sheet1!$BL$62,Sheet1!$BT$62,Sheet1!$CB$62,Sheet1!$CJ$62,Sheet1!$CR$62,Sheet1!$DA$62,Sheet1!$DC$62,Sheet1!$DE$62,Sheet1!$DG$62,Sheet1!$H$63,Sheet1!$J$63,Sheet1!$L$63,Sheet1!$N$63,Sheet1!$P$63</definedName>
    <definedName name="QB_FORMULA_5" localSheetId="1" hidden="1">Sheet1!$AF$11,Sheet1!$AH$11,Sheet1!$AJ$11,Sheet1!$AL$11,Sheet1!$AN$11,Sheet1!$AP$11,Sheet1!$AR$11,Sheet1!$AT$11,Sheet1!$AV$11,Sheet1!$AX$11,Sheet1!$AZ$11,Sheet1!$BB$11,Sheet1!$BD$11,Sheet1!$BL$11,Sheet1!$BT$11,Sheet1!$CB$11</definedName>
    <definedName name="QB_FORMULA_50" localSheetId="1" hidden="1">Sheet1!$R$63,Sheet1!$T$63,Sheet1!$V$63,Sheet1!$X$63,Sheet1!$Z$63,Sheet1!$AB$63,Sheet1!$AD$63,Sheet1!$AF$63,Sheet1!$AH$63,Sheet1!$AJ$63,Sheet1!$AL$63,Sheet1!$AN$63,Sheet1!$AP$63,Sheet1!$AR$63,Sheet1!$AT$63,Sheet1!$AV$63</definedName>
    <definedName name="QB_FORMULA_51" localSheetId="1" hidden="1">Sheet1!$AX$63,Sheet1!$AZ$63,Sheet1!$BB$63,Sheet1!$BD$63,Sheet1!$BL$63,Sheet1!$BT$63,Sheet1!$CB$63,Sheet1!$CJ$63,Sheet1!$CR$63,Sheet1!$DA$63,Sheet1!$DC$63,Sheet1!$DE$63,Sheet1!$DG$63,Sheet1!$H$64,Sheet1!$J$64,Sheet1!$L$64</definedName>
    <definedName name="QB_FORMULA_52" localSheetId="1" hidden="1">Sheet1!$N$64,Sheet1!$P$64,Sheet1!$R$64,Sheet1!$T$64,Sheet1!$V$64,Sheet1!$X$64,Sheet1!$Z$64,Sheet1!$AB$64,Sheet1!$AD$64,Sheet1!$AF$64,Sheet1!$AH$64,Sheet1!$AJ$64,Sheet1!$AL$64,Sheet1!$AN$64,Sheet1!$AP$64,Sheet1!$AR$64</definedName>
    <definedName name="QB_FORMULA_53" localSheetId="1" hidden="1">Sheet1!$AT$64,Sheet1!$AV$64,Sheet1!$AX$64,Sheet1!$AZ$64,Sheet1!$BB$64,Sheet1!$BD$64,Sheet1!$BL$64,Sheet1!$BT$64,Sheet1!$CB$64,Sheet1!$CJ$64,Sheet1!$CR$64,Sheet1!$DA$64,Sheet1!$DC$64,Sheet1!$DE$64,Sheet1!$DG$64</definedName>
    <definedName name="QB_FORMULA_6" localSheetId="1" hidden="1">Sheet1!$CJ$11,Sheet1!$CR$11,Sheet1!$DA$11,Sheet1!$DC$11,Sheet1!$DE$11,Sheet1!$DG$11,Sheet1!$H$12,Sheet1!$J$12,Sheet1!$L$12,Sheet1!$N$12,Sheet1!$P$12,Sheet1!$R$12,Sheet1!$T$12,Sheet1!$V$12,Sheet1!$X$12,Sheet1!$Z$12</definedName>
    <definedName name="QB_FORMULA_7" localSheetId="1" hidden="1">Sheet1!$AB$12,Sheet1!$AD$12,Sheet1!$AF$12,Sheet1!$AH$12,Sheet1!$AJ$12,Sheet1!$AL$12,Sheet1!$AN$12,Sheet1!$AP$12,Sheet1!$AR$12,Sheet1!$AT$12,Sheet1!$AV$12,Sheet1!$AX$12,Sheet1!$AZ$12,Sheet1!$BB$12,Sheet1!$BD$12,Sheet1!$BL$12</definedName>
    <definedName name="QB_FORMULA_8" localSheetId="1" hidden="1">Sheet1!$BT$12,Sheet1!$CB$12,Sheet1!$CJ$12,Sheet1!$CR$12,Sheet1!$DA$12,Sheet1!$DC$12,Sheet1!$DE$12,Sheet1!$DG$12,Sheet1!$L$15,Sheet1!$N$15,Sheet1!$T$15,Sheet1!$V$15,Sheet1!$AB$15,Sheet1!$AD$15,Sheet1!$AJ$15,Sheet1!$AL$15</definedName>
    <definedName name="QB_FORMULA_9" localSheetId="1" hidden="1">Sheet1!$AR$15,Sheet1!$AT$15,Sheet1!$AZ$15,Sheet1!$BB$15,Sheet1!$DA$15,Sheet1!$DC$15,Sheet1!$DE$15,Sheet1!$DG$15,Sheet1!$L$17,Sheet1!$N$17,Sheet1!$T$17,Sheet1!$V$17,Sheet1!$AB$17,Sheet1!$AD$17,Sheet1!$AJ$17,Sheet1!$AL$17</definedName>
    <definedName name="QB_ROW_125250" localSheetId="1" hidden="1">Sheet1!$F$42</definedName>
    <definedName name="QB_ROW_126250" localSheetId="1" hidden="1">Sheet1!$F$41</definedName>
    <definedName name="QB_ROW_127050" localSheetId="1" hidden="1">Sheet1!$F$43</definedName>
    <definedName name="QB_ROW_127260" localSheetId="1" hidden="1">Sheet1!$G$46</definedName>
    <definedName name="QB_ROW_127350" localSheetId="1" hidden="1">Sheet1!$F$47</definedName>
    <definedName name="QB_ROW_128260" localSheetId="1" hidden="1">Sheet1!$G$44</definedName>
    <definedName name="QB_ROW_130260" localSheetId="1" hidden="1">Sheet1!$G$45</definedName>
    <definedName name="QB_ROW_135240" localSheetId="1" hidden="1">Sheet1!$E$52</definedName>
    <definedName name="QB_ROW_136050" localSheetId="1" hidden="1">Sheet1!$F$36</definedName>
    <definedName name="QB_ROW_136260" localSheetId="1" hidden="1">Sheet1!$G$39</definedName>
    <definedName name="QB_ROW_136350" localSheetId="1" hidden="1">Sheet1!$F$40</definedName>
    <definedName name="QB_ROW_138260" localSheetId="1" hidden="1">Sheet1!$G$37</definedName>
    <definedName name="QB_ROW_139260" localSheetId="1" hidden="1">Sheet1!$G$38</definedName>
    <definedName name="QB_ROW_140240" localSheetId="1" hidden="1">Sheet1!$E$53</definedName>
    <definedName name="QB_ROW_150230" localSheetId="1" hidden="1">Sheet1!$D$61</definedName>
    <definedName name="QB_ROW_152040" localSheetId="1" hidden="1">Sheet1!$E$49</definedName>
    <definedName name="QB_ROW_152340" localSheetId="1" hidden="1">Sheet1!$E$51</definedName>
    <definedName name="QB_ROW_153040" localSheetId="1" hidden="1">Sheet1!$E$35</definedName>
    <definedName name="QB_ROW_153340" localSheetId="1" hidden="1">Sheet1!$E$48</definedName>
    <definedName name="QB_ROW_154040" localSheetId="1" hidden="1">Sheet1!$E$14</definedName>
    <definedName name="QB_ROW_154340" localSheetId="1" hidden="1">Sheet1!$E$34</definedName>
    <definedName name="QB_ROW_158260" localSheetId="1" hidden="1">Sheet1!$G$23</definedName>
    <definedName name="QB_ROW_159260" localSheetId="1" hidden="1">Sheet1!$G$22</definedName>
    <definedName name="QB_ROW_18301" localSheetId="1" hidden="1">Sheet1!$A$64</definedName>
    <definedName name="QB_ROW_19011" localSheetId="1" hidden="1">Sheet1!$B$3</definedName>
    <definedName name="QB_ROW_19311" localSheetId="1" hidden="1">Sheet1!$B$55</definedName>
    <definedName name="QB_ROW_20031" localSheetId="1" hidden="1">Sheet1!$D$4</definedName>
    <definedName name="QB_ROW_20331" localSheetId="1" hidden="1">Sheet1!$D$11</definedName>
    <definedName name="QB_ROW_21031" localSheetId="1" hidden="1">Sheet1!$D$13</definedName>
    <definedName name="QB_ROW_21331" localSheetId="1" hidden="1">Sheet1!$D$54</definedName>
    <definedName name="QB_ROW_22011" localSheetId="1" hidden="1">Sheet1!$B$56</definedName>
    <definedName name="QB_ROW_22230" localSheetId="1" hidden="1">Sheet1!$D$58</definedName>
    <definedName name="QB_ROW_22311" localSheetId="1" hidden="1">Sheet1!$B$63</definedName>
    <definedName name="QB_ROW_23021" localSheetId="1" hidden="1">Sheet1!$C$57</definedName>
    <definedName name="QB_ROW_23321" localSheetId="1" hidden="1">Sheet1!$C$59</definedName>
    <definedName name="QB_ROW_24021" localSheetId="1" hidden="1">Sheet1!$C$60</definedName>
    <definedName name="QB_ROW_24040" localSheetId="1" hidden="1">Sheet1!$E$5</definedName>
    <definedName name="QB_ROW_24250" localSheetId="1" hidden="1">Sheet1!$F$8</definedName>
    <definedName name="QB_ROW_24321" localSheetId="1" hidden="1">Sheet1!$C$62</definedName>
    <definedName name="QB_ROW_24340" localSheetId="1" hidden="1">Sheet1!$E$9</definedName>
    <definedName name="QB_ROW_25250" localSheetId="1" hidden="1">Sheet1!$F$6</definedName>
    <definedName name="QB_ROW_27250" localSheetId="1" hidden="1">Sheet1!$F$7</definedName>
    <definedName name="QB_ROW_29240" localSheetId="1" hidden="1">Sheet1!$E$10</definedName>
    <definedName name="QB_ROW_39250" localSheetId="1" hidden="1">Sheet1!$E$50</definedName>
    <definedName name="QB_ROW_40050" localSheetId="1" hidden="1">Sheet1!$F$21</definedName>
    <definedName name="QB_ROW_40260" localSheetId="1" hidden="1">Sheet1!$G$26</definedName>
    <definedName name="QB_ROW_40350" localSheetId="1" hidden="1">Sheet1!$F$27</definedName>
    <definedName name="QB_ROW_60260" localSheetId="1" hidden="1">Sheet1!$G$24</definedName>
    <definedName name="QB_ROW_62260" localSheetId="1" hidden="1">Sheet1!$G$25</definedName>
    <definedName name="QB_ROW_84050" localSheetId="1" hidden="1">Sheet1!$F$28</definedName>
    <definedName name="QB_ROW_84260" localSheetId="1" hidden="1">Sheet1!$G$32</definedName>
    <definedName name="QB_ROW_84350" localSheetId="1" hidden="1">Sheet1!$F$33</definedName>
    <definedName name="QB_ROW_86260" localSheetId="1" hidden="1">Sheet1!$G$29</definedName>
    <definedName name="QB_ROW_86321" localSheetId="1" hidden="1">Sheet1!$C$12</definedName>
    <definedName name="QB_ROW_87260" localSheetId="1" hidden="1">Sheet1!$G$30</definedName>
    <definedName name="QB_ROW_88260" localSheetId="1" hidden="1">Sheet1!$G$31</definedName>
    <definedName name="QB_ROW_91050" localSheetId="1" hidden="1">Sheet1!$F$16</definedName>
    <definedName name="QB_ROW_91350" localSheetId="1" hidden="1">Sheet1!$F$20</definedName>
    <definedName name="QB_ROW_92360" localSheetId="1" hidden="1">Sheet1!$G$17</definedName>
    <definedName name="QB_ROW_94260" localSheetId="1" hidden="1">Sheet1!$G$18</definedName>
    <definedName name="QB_ROW_95360" localSheetId="1" hidden="1">Sheet1!$G$19</definedName>
    <definedName name="QB_ROW_97350" localSheetId="1" hidden="1">Sheet1!$F$15</definedName>
    <definedName name="QBCANSUPPORTUPDATE" localSheetId="1">TRUE</definedName>
    <definedName name="QBCOMPANYFILENAME" localSheetId="1">"C:\Users\Chanda\Documents\JC Tourism board\JC Tourism.qbw"</definedName>
    <definedName name="QBENDDATE" localSheetId="1">20210630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"83de89e234b54ad699a880e694ba0dd6"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52" i="1" l="1"/>
  <c r="DG19" i="1"/>
  <c r="DE10" i="1"/>
  <c r="DE11" i="1"/>
  <c r="DE15" i="1"/>
  <c r="DE17" i="1"/>
  <c r="DE18" i="1"/>
  <c r="DE19" i="1"/>
  <c r="DE20" i="1"/>
  <c r="DE22" i="1"/>
  <c r="DE23" i="1"/>
  <c r="DE24" i="1"/>
  <c r="DE25" i="1"/>
  <c r="DE26" i="1"/>
  <c r="DE27" i="1"/>
  <c r="DE29" i="1"/>
  <c r="DE30" i="1"/>
  <c r="DE31" i="1"/>
  <c r="DE32" i="1"/>
  <c r="DE33" i="1"/>
  <c r="DE34" i="1"/>
  <c r="DE41" i="1"/>
  <c r="DE42" i="1"/>
  <c r="DE45" i="1"/>
  <c r="DE50" i="1"/>
  <c r="DE52" i="1"/>
  <c r="DE53" i="1"/>
  <c r="DE58" i="1"/>
  <c r="DE60" i="1"/>
  <c r="DE61" i="1"/>
  <c r="DE9" i="1"/>
  <c r="CR62" i="1"/>
  <c r="CJ62" i="1"/>
  <c r="CB62" i="1"/>
  <c r="BT62" i="1"/>
  <c r="BL62" i="1"/>
  <c r="BD62" i="1"/>
  <c r="AX62" i="1"/>
  <c r="BB62" i="1" s="1"/>
  <c r="AV62" i="1"/>
  <c r="AZ62" i="1" s="1"/>
  <c r="AP62" i="1"/>
  <c r="AN62" i="1"/>
  <c r="AT62" i="1" s="1"/>
  <c r="AH62" i="1"/>
  <c r="AF62" i="1"/>
  <c r="AB62" i="1"/>
  <c r="Z62" i="1"/>
  <c r="X62" i="1"/>
  <c r="AD62" i="1" s="1"/>
  <c r="V62" i="1"/>
  <c r="T62" i="1"/>
  <c r="R62" i="1"/>
  <c r="P62" i="1"/>
  <c r="J62" i="1"/>
  <c r="DC62" i="1" s="1"/>
  <c r="H62" i="1"/>
  <c r="DG61" i="1"/>
  <c r="DC61" i="1"/>
  <c r="DA61" i="1"/>
  <c r="BB61" i="1"/>
  <c r="AZ61" i="1"/>
  <c r="AT61" i="1"/>
  <c r="AR61" i="1"/>
  <c r="AL61" i="1"/>
  <c r="AJ61" i="1"/>
  <c r="AD61" i="1"/>
  <c r="AB61" i="1"/>
  <c r="V61" i="1"/>
  <c r="T61" i="1"/>
  <c r="N61" i="1"/>
  <c r="L61" i="1"/>
  <c r="CR59" i="1"/>
  <c r="CJ59" i="1"/>
  <c r="CB59" i="1"/>
  <c r="BT59" i="1"/>
  <c r="BT63" i="1" s="1"/>
  <c r="BL59" i="1"/>
  <c r="BL63" i="1" s="1"/>
  <c r="BD59" i="1"/>
  <c r="BD63" i="1" s="1"/>
  <c r="AX59" i="1"/>
  <c r="AV59" i="1"/>
  <c r="AP59" i="1"/>
  <c r="AN59" i="1"/>
  <c r="AN63" i="1" s="1"/>
  <c r="AH59" i="1"/>
  <c r="AF59" i="1"/>
  <c r="Z59" i="1"/>
  <c r="X59" i="1"/>
  <c r="R59" i="1"/>
  <c r="P59" i="1"/>
  <c r="J59" i="1"/>
  <c r="H59" i="1"/>
  <c r="DC58" i="1"/>
  <c r="DA58" i="1"/>
  <c r="BB58" i="1"/>
  <c r="AZ58" i="1"/>
  <c r="AT58" i="1"/>
  <c r="AR58" i="1"/>
  <c r="AL58" i="1"/>
  <c r="AJ58" i="1"/>
  <c r="AD58" i="1"/>
  <c r="AB58" i="1"/>
  <c r="V58" i="1"/>
  <c r="T58" i="1"/>
  <c r="N58" i="1"/>
  <c r="L58" i="1"/>
  <c r="DC53" i="1"/>
  <c r="DA53" i="1"/>
  <c r="BB53" i="1"/>
  <c r="AZ53" i="1"/>
  <c r="AT53" i="1"/>
  <c r="AR53" i="1"/>
  <c r="AL53" i="1"/>
  <c r="AJ53" i="1"/>
  <c r="AD53" i="1"/>
  <c r="AB53" i="1"/>
  <c r="V53" i="1"/>
  <c r="T53" i="1"/>
  <c r="N53" i="1"/>
  <c r="L53" i="1"/>
  <c r="DA52" i="1"/>
  <c r="CR51" i="1"/>
  <c r="CJ51" i="1"/>
  <c r="CB51" i="1"/>
  <c r="BT51" i="1"/>
  <c r="BL51" i="1"/>
  <c r="BD51" i="1"/>
  <c r="AX51" i="1"/>
  <c r="BB51" i="1" s="1"/>
  <c r="AV51" i="1"/>
  <c r="AZ51" i="1" s="1"/>
  <c r="AP51" i="1"/>
  <c r="AT51" i="1" s="1"/>
  <c r="AN51" i="1"/>
  <c r="AH51" i="1"/>
  <c r="AF51" i="1"/>
  <c r="AL51" i="1" s="1"/>
  <c r="Z51" i="1"/>
  <c r="X51" i="1"/>
  <c r="AB51" i="1" s="1"/>
  <c r="V51" i="1"/>
  <c r="T51" i="1"/>
  <c r="R51" i="1"/>
  <c r="P51" i="1"/>
  <c r="J51" i="1"/>
  <c r="DC51" i="1" s="1"/>
  <c r="H51" i="1"/>
  <c r="N51" i="1" s="1"/>
  <c r="DG50" i="1"/>
  <c r="DC50" i="1"/>
  <c r="DA50" i="1"/>
  <c r="BB50" i="1"/>
  <c r="AZ50" i="1"/>
  <c r="AT50" i="1"/>
  <c r="AR50" i="1"/>
  <c r="AL50" i="1"/>
  <c r="AJ50" i="1"/>
  <c r="AD50" i="1"/>
  <c r="AB50" i="1"/>
  <c r="V50" i="1"/>
  <c r="T50" i="1"/>
  <c r="N50" i="1"/>
  <c r="L50" i="1"/>
  <c r="CR47" i="1"/>
  <c r="CJ47" i="1"/>
  <c r="CB47" i="1"/>
  <c r="BT47" i="1"/>
  <c r="BT48" i="1" s="1"/>
  <c r="BL47" i="1"/>
  <c r="BD47" i="1"/>
  <c r="AX47" i="1"/>
  <c r="AV47" i="1"/>
  <c r="AZ47" i="1" s="1"/>
  <c r="AP47" i="1"/>
  <c r="AN47" i="1"/>
  <c r="AR47" i="1" s="1"/>
  <c r="AH47" i="1"/>
  <c r="AF47" i="1"/>
  <c r="AJ47" i="1" s="1"/>
  <c r="Z47" i="1"/>
  <c r="AD47" i="1" s="1"/>
  <c r="X47" i="1"/>
  <c r="AB47" i="1" s="1"/>
  <c r="R47" i="1"/>
  <c r="P47" i="1"/>
  <c r="J47" i="1"/>
  <c r="H47" i="1"/>
  <c r="L47" i="1" s="1"/>
  <c r="DC46" i="1"/>
  <c r="DE46" i="1" s="1"/>
  <c r="DA46" i="1"/>
  <c r="BB46" i="1"/>
  <c r="AZ46" i="1"/>
  <c r="AT46" i="1"/>
  <c r="AR46" i="1"/>
  <c r="AL46" i="1"/>
  <c r="AJ46" i="1"/>
  <c r="AD46" i="1"/>
  <c r="AB46" i="1"/>
  <c r="V46" i="1"/>
  <c r="T46" i="1"/>
  <c r="N46" i="1"/>
  <c r="L46" i="1"/>
  <c r="DA45" i="1"/>
  <c r="DA44" i="1"/>
  <c r="DE44" i="1" s="1"/>
  <c r="DC42" i="1"/>
  <c r="DG42" i="1" s="1"/>
  <c r="DA42" i="1"/>
  <c r="BB42" i="1"/>
  <c r="AZ42" i="1"/>
  <c r="AT42" i="1"/>
  <c r="AR42" i="1"/>
  <c r="AL42" i="1"/>
  <c r="AJ42" i="1"/>
  <c r="AD42" i="1"/>
  <c r="AB42" i="1"/>
  <c r="V42" i="1"/>
  <c r="T42" i="1"/>
  <c r="N42" i="1"/>
  <c r="L42" i="1"/>
  <c r="DC41" i="1"/>
  <c r="DG41" i="1" s="1"/>
  <c r="DA41" i="1"/>
  <c r="BB41" i="1"/>
  <c r="AZ41" i="1"/>
  <c r="AT41" i="1"/>
  <c r="AR41" i="1"/>
  <c r="AL41" i="1"/>
  <c r="AJ41" i="1"/>
  <c r="AD41" i="1"/>
  <c r="AB41" i="1"/>
  <c r="V41" i="1"/>
  <c r="T41" i="1"/>
  <c r="N41" i="1"/>
  <c r="L41" i="1"/>
  <c r="CR40" i="1"/>
  <c r="CR48" i="1" s="1"/>
  <c r="CJ40" i="1"/>
  <c r="CB40" i="1"/>
  <c r="BT40" i="1"/>
  <c r="BL40" i="1"/>
  <c r="BL48" i="1" s="1"/>
  <c r="BD40" i="1"/>
  <c r="BD48" i="1" s="1"/>
  <c r="AX40" i="1"/>
  <c r="BB40" i="1" s="1"/>
  <c r="AV40" i="1"/>
  <c r="AZ40" i="1" s="1"/>
  <c r="AP40" i="1"/>
  <c r="AN40" i="1"/>
  <c r="AT40" i="1" s="1"/>
  <c r="AH40" i="1"/>
  <c r="AL40" i="1" s="1"/>
  <c r="AF40" i="1"/>
  <c r="Z40" i="1"/>
  <c r="Z48" i="1" s="1"/>
  <c r="X40" i="1"/>
  <c r="AD40" i="1" s="1"/>
  <c r="T40" i="1"/>
  <c r="R40" i="1"/>
  <c r="P40" i="1"/>
  <c r="P48" i="1" s="1"/>
  <c r="J40" i="1"/>
  <c r="DC40" i="1" s="1"/>
  <c r="H40" i="1"/>
  <c r="DC39" i="1"/>
  <c r="DG39" i="1" s="1"/>
  <c r="DA39" i="1"/>
  <c r="BB39" i="1"/>
  <c r="AZ39" i="1"/>
  <c r="AT39" i="1"/>
  <c r="AR39" i="1"/>
  <c r="AL39" i="1"/>
  <c r="AJ39" i="1"/>
  <c r="AD39" i="1"/>
  <c r="AB39" i="1"/>
  <c r="V39" i="1"/>
  <c r="T39" i="1"/>
  <c r="N39" i="1"/>
  <c r="L39" i="1"/>
  <c r="DC38" i="1"/>
  <c r="DG38" i="1" s="1"/>
  <c r="DA38" i="1"/>
  <c r="DE38" i="1" s="1"/>
  <c r="BB38" i="1"/>
  <c r="AZ38" i="1"/>
  <c r="AT38" i="1"/>
  <c r="AR38" i="1"/>
  <c r="AL38" i="1"/>
  <c r="AJ38" i="1"/>
  <c r="AD38" i="1"/>
  <c r="AB38" i="1"/>
  <c r="V38" i="1"/>
  <c r="T38" i="1"/>
  <c r="N38" i="1"/>
  <c r="L38" i="1"/>
  <c r="DC37" i="1"/>
  <c r="DA37" i="1"/>
  <c r="DG37" i="1" s="1"/>
  <c r="BB37" i="1"/>
  <c r="AZ37" i="1"/>
  <c r="AT37" i="1"/>
  <c r="AR37" i="1"/>
  <c r="AL37" i="1"/>
  <c r="AJ37" i="1"/>
  <c r="AD37" i="1"/>
  <c r="AB37" i="1"/>
  <c r="V37" i="1"/>
  <c r="T37" i="1"/>
  <c r="N37" i="1"/>
  <c r="L37" i="1"/>
  <c r="CR34" i="1"/>
  <c r="AP34" i="1"/>
  <c r="AN34" i="1"/>
  <c r="AH34" i="1"/>
  <c r="Z34" i="1"/>
  <c r="DC33" i="1"/>
  <c r="CR33" i="1"/>
  <c r="CJ33" i="1"/>
  <c r="CB33" i="1"/>
  <c r="CB34" i="1" s="1"/>
  <c r="BT33" i="1"/>
  <c r="BL33" i="1"/>
  <c r="BD33" i="1"/>
  <c r="BB33" i="1"/>
  <c r="AX33" i="1"/>
  <c r="AV33" i="1"/>
  <c r="AZ33" i="1" s="1"/>
  <c r="AT33" i="1"/>
  <c r="AR33" i="1"/>
  <c r="AP33" i="1"/>
  <c r="AN33" i="1"/>
  <c r="AH33" i="1"/>
  <c r="AF33" i="1"/>
  <c r="AJ33" i="1" s="1"/>
  <c r="AD33" i="1"/>
  <c r="AB33" i="1"/>
  <c r="Z33" i="1"/>
  <c r="X33" i="1"/>
  <c r="R33" i="1"/>
  <c r="P33" i="1"/>
  <c r="T33" i="1" s="1"/>
  <c r="N33" i="1"/>
  <c r="L33" i="1"/>
  <c r="J33" i="1"/>
  <c r="H33" i="1"/>
  <c r="DC32" i="1"/>
  <c r="DA32" i="1"/>
  <c r="BB32" i="1"/>
  <c r="AZ32" i="1"/>
  <c r="AT32" i="1"/>
  <c r="AR32" i="1"/>
  <c r="AL32" i="1"/>
  <c r="AJ32" i="1"/>
  <c r="AD32" i="1"/>
  <c r="AB32" i="1"/>
  <c r="V32" i="1"/>
  <c r="T32" i="1"/>
  <c r="N32" i="1"/>
  <c r="L32" i="1"/>
  <c r="DA31" i="1"/>
  <c r="DA30" i="1"/>
  <c r="DA29" i="1"/>
  <c r="DC27" i="1"/>
  <c r="DG27" i="1" s="1"/>
  <c r="CR27" i="1"/>
  <c r="CJ27" i="1"/>
  <c r="CJ34" i="1" s="1"/>
  <c r="CB27" i="1"/>
  <c r="BT27" i="1"/>
  <c r="BL27" i="1"/>
  <c r="BL34" i="1" s="1"/>
  <c r="BD27" i="1"/>
  <c r="BB27" i="1"/>
  <c r="AX27" i="1"/>
  <c r="AV27" i="1"/>
  <c r="AR27" i="1"/>
  <c r="AP27" i="1"/>
  <c r="AT27" i="1" s="1"/>
  <c r="AN27" i="1"/>
  <c r="AH27" i="1"/>
  <c r="AF27" i="1"/>
  <c r="AB27" i="1"/>
  <c r="Z27" i="1"/>
  <c r="X27" i="1"/>
  <c r="R27" i="1"/>
  <c r="P27" i="1"/>
  <c r="J27" i="1"/>
  <c r="H27" i="1"/>
  <c r="DA27" i="1" s="1"/>
  <c r="DC26" i="1"/>
  <c r="DA26" i="1"/>
  <c r="BB26" i="1"/>
  <c r="AZ26" i="1"/>
  <c r="AT26" i="1"/>
  <c r="AR26" i="1"/>
  <c r="AL26" i="1"/>
  <c r="AJ26" i="1"/>
  <c r="AD26" i="1"/>
  <c r="AB26" i="1"/>
  <c r="V26" i="1"/>
  <c r="T26" i="1"/>
  <c r="N26" i="1"/>
  <c r="L26" i="1"/>
  <c r="DA25" i="1"/>
  <c r="DA24" i="1"/>
  <c r="DA23" i="1"/>
  <c r="DA22" i="1"/>
  <c r="CR20" i="1"/>
  <c r="DA20" i="1" s="1"/>
  <c r="CJ20" i="1"/>
  <c r="CB20" i="1"/>
  <c r="BT20" i="1"/>
  <c r="BT34" i="1" s="1"/>
  <c r="BL20" i="1"/>
  <c r="BD20" i="1"/>
  <c r="BD34" i="1" s="1"/>
  <c r="AX20" i="1"/>
  <c r="AZ20" i="1" s="1"/>
  <c r="AV20" i="1"/>
  <c r="AP20" i="1"/>
  <c r="AN20" i="1"/>
  <c r="AT20" i="1" s="1"/>
  <c r="AH20" i="1"/>
  <c r="AJ20" i="1" s="1"/>
  <c r="AF20" i="1"/>
  <c r="AB20" i="1"/>
  <c r="Z20" i="1"/>
  <c r="X20" i="1"/>
  <c r="AD20" i="1" s="1"/>
  <c r="R20" i="1"/>
  <c r="V20" i="1" s="1"/>
  <c r="P20" i="1"/>
  <c r="L20" i="1"/>
  <c r="J20" i="1"/>
  <c r="H20" i="1"/>
  <c r="N20" i="1" s="1"/>
  <c r="DA19" i="1"/>
  <c r="DG18" i="1"/>
  <c r="DC18" i="1"/>
  <c r="DA18" i="1"/>
  <c r="BB18" i="1"/>
  <c r="AZ18" i="1"/>
  <c r="AT18" i="1"/>
  <c r="AR18" i="1"/>
  <c r="AL18" i="1"/>
  <c r="AJ18" i="1"/>
  <c r="AD18" i="1"/>
  <c r="AB18" i="1"/>
  <c r="V18" i="1"/>
  <c r="T18" i="1"/>
  <c r="N18" i="1"/>
  <c r="L18" i="1"/>
  <c r="DG17" i="1"/>
  <c r="DC17" i="1"/>
  <c r="DA17" i="1"/>
  <c r="BB17" i="1"/>
  <c r="AZ17" i="1"/>
  <c r="AT17" i="1"/>
  <c r="AR17" i="1"/>
  <c r="AL17" i="1"/>
  <c r="AJ17" i="1"/>
  <c r="AD17" i="1"/>
  <c r="AB17" i="1"/>
  <c r="V17" i="1"/>
  <c r="T17" i="1"/>
  <c r="N17" i="1"/>
  <c r="L17" i="1"/>
  <c r="DG15" i="1"/>
  <c r="DC15" i="1"/>
  <c r="DA15" i="1"/>
  <c r="BB15" i="1"/>
  <c r="AZ15" i="1"/>
  <c r="AT15" i="1"/>
  <c r="AR15" i="1"/>
  <c r="AL15" i="1"/>
  <c r="AJ15" i="1"/>
  <c r="AD15" i="1"/>
  <c r="AB15" i="1"/>
  <c r="V15" i="1"/>
  <c r="T15" i="1"/>
  <c r="N15" i="1"/>
  <c r="L15" i="1"/>
  <c r="BD11" i="1"/>
  <c r="BD12" i="1" s="1"/>
  <c r="AN11" i="1"/>
  <c r="AN12" i="1" s="1"/>
  <c r="DC10" i="1"/>
  <c r="DA10" i="1"/>
  <c r="BB10" i="1"/>
  <c r="AZ10" i="1"/>
  <c r="AT10" i="1"/>
  <c r="AR10" i="1"/>
  <c r="AL10" i="1"/>
  <c r="AJ10" i="1"/>
  <c r="AD10" i="1"/>
  <c r="AB10" i="1"/>
  <c r="V10" i="1"/>
  <c r="T10" i="1"/>
  <c r="N10" i="1"/>
  <c r="L10" i="1"/>
  <c r="CR9" i="1"/>
  <c r="CR11" i="1" s="1"/>
  <c r="CR12" i="1" s="1"/>
  <c r="CJ9" i="1"/>
  <c r="CJ11" i="1" s="1"/>
  <c r="CJ12" i="1" s="1"/>
  <c r="CB9" i="1"/>
  <c r="CB11" i="1" s="1"/>
  <c r="CB12" i="1" s="1"/>
  <c r="BT9" i="1"/>
  <c r="BT11" i="1" s="1"/>
  <c r="BT12" i="1" s="1"/>
  <c r="BL9" i="1"/>
  <c r="BL11" i="1" s="1"/>
  <c r="BL12" i="1" s="1"/>
  <c r="BD9" i="1"/>
  <c r="AX9" i="1"/>
  <c r="AX11" i="1" s="1"/>
  <c r="AV9" i="1"/>
  <c r="AV11" i="1" s="1"/>
  <c r="AP9" i="1"/>
  <c r="AN9" i="1"/>
  <c r="AH9" i="1"/>
  <c r="AH11" i="1" s="1"/>
  <c r="AH12" i="1" s="1"/>
  <c r="AF9" i="1"/>
  <c r="AF11" i="1" s="1"/>
  <c r="Z9" i="1"/>
  <c r="AB9" i="1" s="1"/>
  <c r="X9" i="1"/>
  <c r="X11" i="1" s="1"/>
  <c r="X12" i="1" s="1"/>
  <c r="R9" i="1"/>
  <c r="P9" i="1"/>
  <c r="J9" i="1"/>
  <c r="H9" i="1"/>
  <c r="H11" i="1" s="1"/>
  <c r="DC8" i="1"/>
  <c r="DG8" i="1" s="1"/>
  <c r="DA8" i="1"/>
  <c r="BB8" i="1"/>
  <c r="AZ8" i="1"/>
  <c r="AT8" i="1"/>
  <c r="AR8" i="1"/>
  <c r="AL8" i="1"/>
  <c r="AJ8" i="1"/>
  <c r="AD8" i="1"/>
  <c r="AB8" i="1"/>
  <c r="V8" i="1"/>
  <c r="T8" i="1"/>
  <c r="N8" i="1"/>
  <c r="L8" i="1"/>
  <c r="DA7" i="1"/>
  <c r="DA6" i="1"/>
  <c r="N47" i="1" l="1"/>
  <c r="AT47" i="1"/>
  <c r="V47" i="1"/>
  <c r="AJ51" i="1"/>
  <c r="AR51" i="1"/>
  <c r="H63" i="1"/>
  <c r="AF63" i="1"/>
  <c r="AJ63" i="1" s="1"/>
  <c r="AH63" i="1"/>
  <c r="CB63" i="1"/>
  <c r="R63" i="1"/>
  <c r="CJ63" i="1"/>
  <c r="CR63" i="1"/>
  <c r="AV63" i="1"/>
  <c r="BB63" i="1" s="1"/>
  <c r="L62" i="1"/>
  <c r="AX63" i="1"/>
  <c r="DA62" i="1"/>
  <c r="DE62" i="1" s="1"/>
  <c r="AJ62" i="1"/>
  <c r="AL62" i="1"/>
  <c r="N62" i="1"/>
  <c r="AR62" i="1"/>
  <c r="J48" i="1"/>
  <c r="BD54" i="1"/>
  <c r="BD55" i="1" s="1"/>
  <c r="BD64" i="1" s="1"/>
  <c r="DC47" i="1"/>
  <c r="AP48" i="1"/>
  <c r="R48" i="1"/>
  <c r="T48" i="1" s="1"/>
  <c r="T47" i="1"/>
  <c r="DA47" i="1"/>
  <c r="DG47" i="1" s="1"/>
  <c r="AX48" i="1"/>
  <c r="BL54" i="1"/>
  <c r="BL55" i="1" s="1"/>
  <c r="BL64" i="1" s="1"/>
  <c r="V40" i="1"/>
  <c r="DE39" i="1"/>
  <c r="BT54" i="1"/>
  <c r="BT55" i="1" s="1"/>
  <c r="BT64" i="1" s="1"/>
  <c r="DE37" i="1"/>
  <c r="AJ40" i="1"/>
  <c r="AH48" i="1"/>
  <c r="AH54" i="1" s="1"/>
  <c r="AH55" i="1" s="1"/>
  <c r="CR54" i="1"/>
  <c r="CR55" i="1" s="1"/>
  <c r="DC9" i="1"/>
  <c r="DG9" i="1" s="1"/>
  <c r="DA9" i="1"/>
  <c r="P11" i="1"/>
  <c r="T11" i="1" s="1"/>
  <c r="V9" i="1"/>
  <c r="R11" i="1"/>
  <c r="R12" i="1" s="1"/>
  <c r="T9" i="1"/>
  <c r="DE8" i="1"/>
  <c r="AV12" i="1"/>
  <c r="AZ11" i="1"/>
  <c r="BB11" i="1"/>
  <c r="AX12" i="1"/>
  <c r="AF12" i="1"/>
  <c r="AJ11" i="1"/>
  <c r="AP11" i="1"/>
  <c r="AT9" i="1"/>
  <c r="V11" i="1"/>
  <c r="BB20" i="1"/>
  <c r="T27" i="1"/>
  <c r="P34" i="1"/>
  <c r="V33" i="1"/>
  <c r="AR34" i="1"/>
  <c r="CB48" i="1"/>
  <c r="CB54" i="1" s="1"/>
  <c r="CB55" i="1" s="1"/>
  <c r="AZ9" i="1"/>
  <c r="T20" i="1"/>
  <c r="AL20" i="1"/>
  <c r="DG32" i="1"/>
  <c r="R34" i="1"/>
  <c r="AX34" i="1"/>
  <c r="AV48" i="1"/>
  <c r="AZ48" i="1" s="1"/>
  <c r="CJ48" i="1"/>
  <c r="CJ54" i="1" s="1"/>
  <c r="CJ55" i="1" s="1"/>
  <c r="CJ64" i="1" s="1"/>
  <c r="BB47" i="1"/>
  <c r="DG53" i="1"/>
  <c r="DA59" i="1"/>
  <c r="L59" i="1"/>
  <c r="AR59" i="1"/>
  <c r="DG62" i="1"/>
  <c r="AR9" i="1"/>
  <c r="AL11" i="1"/>
  <c r="AJ27" i="1"/>
  <c r="AF34" i="1"/>
  <c r="AL34" i="1" s="1"/>
  <c r="H34" i="1"/>
  <c r="L9" i="1"/>
  <c r="AR11" i="1"/>
  <c r="DC20" i="1"/>
  <c r="DG20" i="1" s="1"/>
  <c r="AL27" i="1"/>
  <c r="H48" i="1"/>
  <c r="L40" i="1"/>
  <c r="AJ9" i="1"/>
  <c r="BB9" i="1"/>
  <c r="DG10" i="1"/>
  <c r="V27" i="1"/>
  <c r="DA33" i="1"/>
  <c r="X34" i="1"/>
  <c r="N40" i="1"/>
  <c r="AF48" i="1"/>
  <c r="AL47" i="1"/>
  <c r="DC59" i="1"/>
  <c r="J63" i="1"/>
  <c r="N59" i="1"/>
  <c r="AP63" i="1"/>
  <c r="AT63" i="1" s="1"/>
  <c r="AT59" i="1"/>
  <c r="AL9" i="1"/>
  <c r="Z54" i="1"/>
  <c r="V59" i="1"/>
  <c r="T59" i="1"/>
  <c r="BB59" i="1"/>
  <c r="AZ59" i="1"/>
  <c r="P63" i="1"/>
  <c r="T63" i="1" s="1"/>
  <c r="AN48" i="1"/>
  <c r="AR48" i="1" s="1"/>
  <c r="AR40" i="1"/>
  <c r="J11" i="1"/>
  <c r="N9" i="1"/>
  <c r="DA11" i="1"/>
  <c r="DA40" i="1"/>
  <c r="DE40" i="1" s="1"/>
  <c r="V48" i="1"/>
  <c r="L11" i="1"/>
  <c r="H12" i="1"/>
  <c r="AR20" i="1"/>
  <c r="DG26" i="1"/>
  <c r="AD27" i="1"/>
  <c r="AZ27" i="1"/>
  <c r="AV34" i="1"/>
  <c r="DG40" i="1"/>
  <c r="DG46" i="1"/>
  <c r="AB59" i="1"/>
  <c r="X63" i="1"/>
  <c r="DG33" i="1"/>
  <c r="Z11" i="1"/>
  <c r="AD9" i="1"/>
  <c r="N27" i="1"/>
  <c r="Z63" i="1"/>
  <c r="AD59" i="1"/>
  <c r="P12" i="1"/>
  <c r="V12" i="1" s="1"/>
  <c r="DA51" i="1"/>
  <c r="DE51" i="1" s="1"/>
  <c r="L51" i="1"/>
  <c r="L27" i="1"/>
  <c r="AL33" i="1"/>
  <c r="J34" i="1"/>
  <c r="AP54" i="1"/>
  <c r="AT34" i="1"/>
  <c r="X48" i="1"/>
  <c r="AB48" i="1" s="1"/>
  <c r="AB40" i="1"/>
  <c r="AD51" i="1"/>
  <c r="DG58" i="1"/>
  <c r="AL59" i="1"/>
  <c r="AJ59" i="1"/>
  <c r="AL63" i="1"/>
  <c r="CR64" i="1" l="1"/>
  <c r="CB64" i="1"/>
  <c r="AB63" i="1"/>
  <c r="DG59" i="1"/>
  <c r="DE59" i="1"/>
  <c r="AZ63" i="1"/>
  <c r="DE47" i="1"/>
  <c r="AJ48" i="1"/>
  <c r="DC48" i="1"/>
  <c r="AH64" i="1"/>
  <c r="AJ12" i="1"/>
  <c r="AL12" i="1"/>
  <c r="AR63" i="1"/>
  <c r="N63" i="1"/>
  <c r="DC63" i="1"/>
  <c r="AT48" i="1"/>
  <c r="AZ34" i="1"/>
  <c r="AV54" i="1"/>
  <c r="DA63" i="1"/>
  <c r="DA34" i="1"/>
  <c r="H54" i="1"/>
  <c r="H55" i="1" s="1"/>
  <c r="L34" i="1"/>
  <c r="Z12" i="1"/>
  <c r="AD11" i="1"/>
  <c r="AB11" i="1"/>
  <c r="BB34" i="1"/>
  <c r="AX54" i="1"/>
  <c r="AX55" i="1" s="1"/>
  <c r="BB12" i="1"/>
  <c r="V63" i="1"/>
  <c r="J12" i="1"/>
  <c r="L12" i="1" s="1"/>
  <c r="DC11" i="1"/>
  <c r="DG11" i="1" s="1"/>
  <c r="N11" i="1"/>
  <c r="X54" i="1"/>
  <c r="AB34" i="1"/>
  <c r="DG51" i="1"/>
  <c r="V34" i="1"/>
  <c r="R54" i="1"/>
  <c r="AT11" i="1"/>
  <c r="AP12" i="1"/>
  <c r="T12" i="1"/>
  <c r="L63" i="1"/>
  <c r="AJ34" i="1"/>
  <c r="AF54" i="1"/>
  <c r="AJ54" i="1" s="1"/>
  <c r="DC34" i="1"/>
  <c r="J54" i="1"/>
  <c r="N34" i="1"/>
  <c r="AD63" i="1"/>
  <c r="AD48" i="1"/>
  <c r="AL48" i="1"/>
  <c r="AD34" i="1"/>
  <c r="DA48" i="1"/>
  <c r="DE48" i="1" s="1"/>
  <c r="L48" i="1"/>
  <c r="BB48" i="1"/>
  <c r="AN54" i="1"/>
  <c r="DA12" i="1"/>
  <c r="N48" i="1"/>
  <c r="T34" i="1"/>
  <c r="P54" i="1"/>
  <c r="AZ12" i="1"/>
  <c r="AV55" i="1"/>
  <c r="DG63" i="1" l="1"/>
  <c r="DE63" i="1"/>
  <c r="T54" i="1"/>
  <c r="BB54" i="1"/>
  <c r="AL54" i="1"/>
  <c r="L54" i="1"/>
  <c r="DA54" i="1"/>
  <c r="AB54" i="1"/>
  <c r="X55" i="1"/>
  <c r="AV64" i="1"/>
  <c r="AZ55" i="1"/>
  <c r="H64" i="1"/>
  <c r="P55" i="1"/>
  <c r="N54" i="1"/>
  <c r="DC54" i="1"/>
  <c r="AP55" i="1"/>
  <c r="AT12" i="1"/>
  <c r="AR12" i="1"/>
  <c r="AF55" i="1"/>
  <c r="AR54" i="1"/>
  <c r="AN55" i="1"/>
  <c r="DG34" i="1"/>
  <c r="J55" i="1"/>
  <c r="L55" i="1" s="1"/>
  <c r="DC12" i="1"/>
  <c r="N12" i="1"/>
  <c r="Z55" i="1"/>
  <c r="AD12" i="1"/>
  <c r="AB12" i="1"/>
  <c r="AZ54" i="1"/>
  <c r="AD54" i="1"/>
  <c r="AT54" i="1"/>
  <c r="V54" i="1"/>
  <c r="R55" i="1"/>
  <c r="DG48" i="1"/>
  <c r="BB55" i="1"/>
  <c r="AX64" i="1"/>
  <c r="BB64" i="1" l="1"/>
  <c r="DG54" i="1"/>
  <c r="DE54" i="1"/>
  <c r="DG12" i="1"/>
  <c r="DE12" i="1"/>
  <c r="V55" i="1"/>
  <c r="R64" i="1"/>
  <c r="J64" i="1"/>
  <c r="L64" i="1" s="1"/>
  <c r="DC55" i="1"/>
  <c r="N55" i="1"/>
  <c r="AP64" i="1"/>
  <c r="AT55" i="1"/>
  <c r="AN64" i="1"/>
  <c r="AR55" i="1"/>
  <c r="X64" i="1"/>
  <c r="AB55" i="1"/>
  <c r="Z64" i="1"/>
  <c r="AD55" i="1"/>
  <c r="P64" i="1"/>
  <c r="T55" i="1"/>
  <c r="AZ64" i="1"/>
  <c r="AF64" i="1"/>
  <c r="AJ55" i="1"/>
  <c r="AL55" i="1"/>
  <c r="DA55" i="1"/>
  <c r="AD64" i="1" l="1"/>
  <c r="T64" i="1"/>
  <c r="DE55" i="1"/>
  <c r="AR64" i="1"/>
  <c r="DA64" i="1"/>
  <c r="AT64" i="1"/>
  <c r="DG55" i="1"/>
  <c r="AJ64" i="1"/>
  <c r="AL64" i="1"/>
  <c r="DC64" i="1"/>
  <c r="N64" i="1"/>
  <c r="AB64" i="1"/>
  <c r="V64" i="1"/>
  <c r="DG64" i="1" l="1"/>
  <c r="DE64" i="1"/>
</calcChain>
</file>

<file path=xl/sharedStrings.xml><?xml version="1.0" encoding="utf-8"?>
<sst xmlns="http://schemas.openxmlformats.org/spreadsheetml/2006/main" count="114" uniqueCount="78">
  <si>
    <t>Jul 20</t>
  </si>
  <si>
    <t>Budget</t>
  </si>
  <si>
    <t>$ Over Budget</t>
  </si>
  <si>
    <t>% of Budget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</si>
  <si>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</si>
  <si>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</si>
  <si>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</si>
  <si>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</si>
  <si>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</si>
  <si>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</si>
  <si>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</si>
  <si>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</si>
  <si>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</si>
  <si>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</si>
  <si>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</si>
  <si>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Ordinary Income/Expense</t>
  </si>
  <si>
    <t>Income</t>
  </si>
  <si>
    <t>Interest Earned</t>
  </si>
  <si>
    <t>CD Interest</t>
  </si>
  <si>
    <t>Money Market</t>
  </si>
  <si>
    <t>Interest Earned - Other</t>
  </si>
  <si>
    <t>Lodging Tax Collections</t>
  </si>
  <si>
    <t>Total Income</t>
  </si>
  <si>
    <t>Gross Profit</t>
  </si>
  <si>
    <t>Expense</t>
  </si>
  <si>
    <t>Marketing</t>
  </si>
  <si>
    <t>Community Grants</t>
  </si>
  <si>
    <t>Chamber of Commerce</t>
  </si>
  <si>
    <t>Buffalo</t>
  </si>
  <si>
    <t>Familiarization tours</t>
  </si>
  <si>
    <t>Kaycee</t>
  </si>
  <si>
    <t>Total Chamber of Commerce</t>
  </si>
  <si>
    <t>Advertising</t>
  </si>
  <si>
    <t>Print</t>
  </si>
  <si>
    <t>Digital</t>
  </si>
  <si>
    <t>Miscellaneous{129}</t>
  </si>
  <si>
    <t>Newspaper Ads/Public Notices</t>
  </si>
  <si>
    <t>Advertising - Other</t>
  </si>
  <si>
    <t>Total Advertising</t>
  </si>
  <si>
    <t>Billboards</t>
  </si>
  <si>
    <t>Leases-Lamar/Yesco</t>
  </si>
  <si>
    <t>Lighting</t>
  </si>
  <si>
    <t>Local Billboards</t>
  </si>
  <si>
    <t>Billboards - Other</t>
  </si>
  <si>
    <t>Total Billboards</t>
  </si>
  <si>
    <t>Total Marketing</t>
  </si>
  <si>
    <t>Operations</t>
  </si>
  <si>
    <t>Office Supplies</t>
  </si>
  <si>
    <t>Postage</t>
  </si>
  <si>
    <t>Printing and Reproduction</t>
  </si>
  <si>
    <t>Office Supplies - Other</t>
  </si>
  <si>
    <t>Total Office Supplies</t>
  </si>
  <si>
    <t>Insurance</t>
  </si>
  <si>
    <t>Dues/Subscriptions/Partnerships</t>
  </si>
  <si>
    <t>JCTA Projects</t>
  </si>
  <si>
    <t>1-800 Phone</t>
  </si>
  <si>
    <t>Brochures</t>
  </si>
  <si>
    <t>JCTA Projects - Other</t>
  </si>
  <si>
    <t>Total JCTA Projects</t>
  </si>
  <si>
    <t>Total Operations</t>
  </si>
  <si>
    <t>Staffing</t>
  </si>
  <si>
    <t>Administration</t>
  </si>
  <si>
    <t>Total Staffing</t>
  </si>
  <si>
    <t>Miscellaneous</t>
  </si>
  <si>
    <t>Professional Serv. - Ad Design</t>
  </si>
  <si>
    <t>Total Expense</t>
  </si>
  <si>
    <t>Net Ordinary Income</t>
  </si>
  <si>
    <t>Other Income/Expense</t>
  </si>
  <si>
    <t>Other Income</t>
  </si>
  <si>
    <t>Grants</t>
  </si>
  <si>
    <t>Total Other Income</t>
  </si>
  <si>
    <t>Other Expense</t>
  </si>
  <si>
    <t>Grant Expenditures</t>
  </si>
  <si>
    <t>Total Other Expense</t>
  </si>
  <si>
    <t>Net Other Income</t>
  </si>
  <si>
    <t>Net Income</t>
  </si>
  <si>
    <t xml:space="preserve">total </t>
  </si>
  <si>
    <t>$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</si>
</sst>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49" fontId="1" fillId="0" borderId="0" xfId="0" applyNumberFormat="1" applyFont="1" applyBorder="1" applyAlignment="1">
      <alignment horizontal="center"/>
    </xf>
    <xf numFmtId="165" fontId="2" fillId="2" borderId="0" xfId="0" applyNumberFormat="1" applyFont="1" applyFill="1"/>
    <xf numFmtId="165" fontId="2" fillId="2" borderId="3" xfId="0" applyNumberFormat="1" applyFont="1" applyFill="1" applyBorder="1"/>
    <xf numFmtId="165" fontId="2" fillId="2" borderId="4" xfId="0" applyNumberFormat="1" applyFont="1" applyFill="1" applyBorder="1"/>
    <xf numFmtId="49" fontId="2" fillId="0" borderId="0" xfId="0" applyNumberFormat="1" applyFont="1" applyBorder="1"/>
  </cellXfs>
  <cellStyles count="2">
    <cellStyle name="Normal" xfId="0" builtinId="0"/>
    <cellStyle name="Normal 2" xfId="1" xr:uid="{C4AFF9A6-68D5-47C5-9942-18E076C4E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D8A010-DFB2-4248-A0C0-0F5CDAA43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297180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CE38D7A-9682-4C5A-B860-4971E5E61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297180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97D03E3-87C4-4908-AFB5-D644723119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630CF-9E56-4155-A5CD-EA1174A5550E}">
  <dimension ref="B1:C40"/>
  <sheetViews>
    <sheetView showGridLines="0" zoomScale="84" zoomScaleNormal="84" workbookViewId="0"/>
  </sheetViews>
  <sheetFormatPr defaultRowHeight="14.4" x14ac:dyDescent="0.3"/>
  <cols>
    <col min="1" max="1" width="3" style="26" customWidth="1"/>
    <col min="2" max="2" width="4.109375" style="26" customWidth="1"/>
    <col min="3" max="3" width="54" style="26" customWidth="1"/>
    <col min="4" max="4" width="3.6640625" style="26" customWidth="1"/>
    <col min="5" max="5" width="90.33203125" style="26" customWidth="1"/>
    <col min="6" max="7" width="8.88671875" style="26"/>
    <col min="8" max="8" width="15.44140625" style="26" customWidth="1"/>
    <col min="9" max="9" width="5.109375" style="26" customWidth="1"/>
    <col min="10" max="11" width="8.88671875" style="26"/>
    <col min="12" max="12" width="3" style="26" customWidth="1"/>
    <col min="13" max="15" width="8.88671875" style="26"/>
    <col min="16" max="16" width="7" style="26" customWidth="1"/>
    <col min="17" max="256" width="8.88671875" style="26"/>
    <col min="257" max="257" width="3" style="26" customWidth="1"/>
    <col min="258" max="258" width="4.109375" style="26" customWidth="1"/>
    <col min="259" max="259" width="54" style="26" customWidth="1"/>
    <col min="260" max="260" width="3.6640625" style="26" customWidth="1"/>
    <col min="261" max="261" width="90.33203125" style="26" customWidth="1"/>
    <col min="262" max="263" width="8.88671875" style="26"/>
    <col min="264" max="264" width="15.44140625" style="26" customWidth="1"/>
    <col min="265" max="265" width="5.109375" style="26" customWidth="1"/>
    <col min="266" max="267" width="8.88671875" style="26"/>
    <col min="268" max="268" width="3" style="26" customWidth="1"/>
    <col min="269" max="271" width="8.88671875" style="26"/>
    <col min="272" max="272" width="7" style="26" customWidth="1"/>
    <col min="273" max="512" width="8.88671875" style="26"/>
    <col min="513" max="513" width="3" style="26" customWidth="1"/>
    <col min="514" max="514" width="4.109375" style="26" customWidth="1"/>
    <col min="515" max="515" width="54" style="26" customWidth="1"/>
    <col min="516" max="516" width="3.6640625" style="26" customWidth="1"/>
    <col min="517" max="517" width="90.33203125" style="26" customWidth="1"/>
    <col min="518" max="519" width="8.88671875" style="26"/>
    <col min="520" max="520" width="15.44140625" style="26" customWidth="1"/>
    <col min="521" max="521" width="5.109375" style="26" customWidth="1"/>
    <col min="522" max="523" width="8.88671875" style="26"/>
    <col min="524" max="524" width="3" style="26" customWidth="1"/>
    <col min="525" max="527" width="8.88671875" style="26"/>
    <col min="528" max="528" width="7" style="26" customWidth="1"/>
    <col min="529" max="768" width="8.88671875" style="26"/>
    <col min="769" max="769" width="3" style="26" customWidth="1"/>
    <col min="770" max="770" width="4.109375" style="26" customWidth="1"/>
    <col min="771" max="771" width="54" style="26" customWidth="1"/>
    <col min="772" max="772" width="3.6640625" style="26" customWidth="1"/>
    <col min="773" max="773" width="90.33203125" style="26" customWidth="1"/>
    <col min="774" max="775" width="8.88671875" style="26"/>
    <col min="776" max="776" width="15.44140625" style="26" customWidth="1"/>
    <col min="777" max="777" width="5.109375" style="26" customWidth="1"/>
    <col min="778" max="779" width="8.88671875" style="26"/>
    <col min="780" max="780" width="3" style="26" customWidth="1"/>
    <col min="781" max="783" width="8.88671875" style="26"/>
    <col min="784" max="784" width="7" style="26" customWidth="1"/>
    <col min="785" max="1024" width="8.88671875" style="26"/>
    <col min="1025" max="1025" width="3" style="26" customWidth="1"/>
    <col min="1026" max="1026" width="4.109375" style="26" customWidth="1"/>
    <col min="1027" max="1027" width="54" style="26" customWidth="1"/>
    <col min="1028" max="1028" width="3.6640625" style="26" customWidth="1"/>
    <col min="1029" max="1029" width="90.33203125" style="26" customWidth="1"/>
    <col min="1030" max="1031" width="8.88671875" style="26"/>
    <col min="1032" max="1032" width="15.44140625" style="26" customWidth="1"/>
    <col min="1033" max="1033" width="5.109375" style="26" customWidth="1"/>
    <col min="1034" max="1035" width="8.88671875" style="26"/>
    <col min="1036" max="1036" width="3" style="26" customWidth="1"/>
    <col min="1037" max="1039" width="8.88671875" style="26"/>
    <col min="1040" max="1040" width="7" style="26" customWidth="1"/>
    <col min="1041" max="1280" width="8.88671875" style="26"/>
    <col min="1281" max="1281" width="3" style="26" customWidth="1"/>
    <col min="1282" max="1282" width="4.109375" style="26" customWidth="1"/>
    <col min="1283" max="1283" width="54" style="26" customWidth="1"/>
    <col min="1284" max="1284" width="3.6640625" style="26" customWidth="1"/>
    <col min="1285" max="1285" width="90.33203125" style="26" customWidth="1"/>
    <col min="1286" max="1287" width="8.88671875" style="26"/>
    <col min="1288" max="1288" width="15.44140625" style="26" customWidth="1"/>
    <col min="1289" max="1289" width="5.109375" style="26" customWidth="1"/>
    <col min="1290" max="1291" width="8.88671875" style="26"/>
    <col min="1292" max="1292" width="3" style="26" customWidth="1"/>
    <col min="1293" max="1295" width="8.88671875" style="26"/>
    <col min="1296" max="1296" width="7" style="26" customWidth="1"/>
    <col min="1297" max="1536" width="8.88671875" style="26"/>
    <col min="1537" max="1537" width="3" style="26" customWidth="1"/>
    <col min="1538" max="1538" width="4.109375" style="26" customWidth="1"/>
    <col min="1539" max="1539" width="54" style="26" customWidth="1"/>
    <col min="1540" max="1540" width="3.6640625" style="26" customWidth="1"/>
    <col min="1541" max="1541" width="90.33203125" style="26" customWidth="1"/>
    <col min="1542" max="1543" width="8.88671875" style="26"/>
    <col min="1544" max="1544" width="15.44140625" style="26" customWidth="1"/>
    <col min="1545" max="1545" width="5.109375" style="26" customWidth="1"/>
    <col min="1546" max="1547" width="8.88671875" style="26"/>
    <col min="1548" max="1548" width="3" style="26" customWidth="1"/>
    <col min="1549" max="1551" width="8.88671875" style="26"/>
    <col min="1552" max="1552" width="7" style="26" customWidth="1"/>
    <col min="1553" max="1792" width="8.88671875" style="26"/>
    <col min="1793" max="1793" width="3" style="26" customWidth="1"/>
    <col min="1794" max="1794" width="4.109375" style="26" customWidth="1"/>
    <col min="1795" max="1795" width="54" style="26" customWidth="1"/>
    <col min="1796" max="1796" width="3.6640625" style="26" customWidth="1"/>
    <col min="1797" max="1797" width="90.33203125" style="26" customWidth="1"/>
    <col min="1798" max="1799" width="8.88671875" style="26"/>
    <col min="1800" max="1800" width="15.44140625" style="26" customWidth="1"/>
    <col min="1801" max="1801" width="5.109375" style="26" customWidth="1"/>
    <col min="1802" max="1803" width="8.88671875" style="26"/>
    <col min="1804" max="1804" width="3" style="26" customWidth="1"/>
    <col min="1805" max="1807" width="8.88671875" style="26"/>
    <col min="1808" max="1808" width="7" style="26" customWidth="1"/>
    <col min="1809" max="2048" width="8.88671875" style="26"/>
    <col min="2049" max="2049" width="3" style="26" customWidth="1"/>
    <col min="2050" max="2050" width="4.109375" style="26" customWidth="1"/>
    <col min="2051" max="2051" width="54" style="26" customWidth="1"/>
    <col min="2052" max="2052" width="3.6640625" style="26" customWidth="1"/>
    <col min="2053" max="2053" width="90.33203125" style="26" customWidth="1"/>
    <col min="2054" max="2055" width="8.88671875" style="26"/>
    <col min="2056" max="2056" width="15.44140625" style="26" customWidth="1"/>
    <col min="2057" max="2057" width="5.109375" style="26" customWidth="1"/>
    <col min="2058" max="2059" width="8.88671875" style="26"/>
    <col min="2060" max="2060" width="3" style="26" customWidth="1"/>
    <col min="2061" max="2063" width="8.88671875" style="26"/>
    <col min="2064" max="2064" width="7" style="26" customWidth="1"/>
    <col min="2065" max="2304" width="8.88671875" style="26"/>
    <col min="2305" max="2305" width="3" style="26" customWidth="1"/>
    <col min="2306" max="2306" width="4.109375" style="26" customWidth="1"/>
    <col min="2307" max="2307" width="54" style="26" customWidth="1"/>
    <col min="2308" max="2308" width="3.6640625" style="26" customWidth="1"/>
    <col min="2309" max="2309" width="90.33203125" style="26" customWidth="1"/>
    <col min="2310" max="2311" width="8.88671875" style="26"/>
    <col min="2312" max="2312" width="15.44140625" style="26" customWidth="1"/>
    <col min="2313" max="2313" width="5.109375" style="26" customWidth="1"/>
    <col min="2314" max="2315" width="8.88671875" style="26"/>
    <col min="2316" max="2316" width="3" style="26" customWidth="1"/>
    <col min="2317" max="2319" width="8.88671875" style="26"/>
    <col min="2320" max="2320" width="7" style="26" customWidth="1"/>
    <col min="2321" max="2560" width="8.88671875" style="26"/>
    <col min="2561" max="2561" width="3" style="26" customWidth="1"/>
    <col min="2562" max="2562" width="4.109375" style="26" customWidth="1"/>
    <col min="2563" max="2563" width="54" style="26" customWidth="1"/>
    <col min="2564" max="2564" width="3.6640625" style="26" customWidth="1"/>
    <col min="2565" max="2565" width="90.33203125" style="26" customWidth="1"/>
    <col min="2566" max="2567" width="8.88671875" style="26"/>
    <col min="2568" max="2568" width="15.44140625" style="26" customWidth="1"/>
    <col min="2569" max="2569" width="5.109375" style="26" customWidth="1"/>
    <col min="2570" max="2571" width="8.88671875" style="26"/>
    <col min="2572" max="2572" width="3" style="26" customWidth="1"/>
    <col min="2573" max="2575" width="8.88671875" style="26"/>
    <col min="2576" max="2576" width="7" style="26" customWidth="1"/>
    <col min="2577" max="2816" width="8.88671875" style="26"/>
    <col min="2817" max="2817" width="3" style="26" customWidth="1"/>
    <col min="2818" max="2818" width="4.109375" style="26" customWidth="1"/>
    <col min="2819" max="2819" width="54" style="26" customWidth="1"/>
    <col min="2820" max="2820" width="3.6640625" style="26" customWidth="1"/>
    <col min="2821" max="2821" width="90.33203125" style="26" customWidth="1"/>
    <col min="2822" max="2823" width="8.88671875" style="26"/>
    <col min="2824" max="2824" width="15.44140625" style="26" customWidth="1"/>
    <col min="2825" max="2825" width="5.109375" style="26" customWidth="1"/>
    <col min="2826" max="2827" width="8.88671875" style="26"/>
    <col min="2828" max="2828" width="3" style="26" customWidth="1"/>
    <col min="2829" max="2831" width="8.88671875" style="26"/>
    <col min="2832" max="2832" width="7" style="26" customWidth="1"/>
    <col min="2833" max="3072" width="8.88671875" style="26"/>
    <col min="3073" max="3073" width="3" style="26" customWidth="1"/>
    <col min="3074" max="3074" width="4.109375" style="26" customWidth="1"/>
    <col min="3075" max="3075" width="54" style="26" customWidth="1"/>
    <col min="3076" max="3076" width="3.6640625" style="26" customWidth="1"/>
    <col min="3077" max="3077" width="90.33203125" style="26" customWidth="1"/>
    <col min="3078" max="3079" width="8.88671875" style="26"/>
    <col min="3080" max="3080" width="15.44140625" style="26" customWidth="1"/>
    <col min="3081" max="3081" width="5.109375" style="26" customWidth="1"/>
    <col min="3082" max="3083" width="8.88671875" style="26"/>
    <col min="3084" max="3084" width="3" style="26" customWidth="1"/>
    <col min="3085" max="3087" width="8.88671875" style="26"/>
    <col min="3088" max="3088" width="7" style="26" customWidth="1"/>
    <col min="3089" max="3328" width="8.88671875" style="26"/>
    <col min="3329" max="3329" width="3" style="26" customWidth="1"/>
    <col min="3330" max="3330" width="4.109375" style="26" customWidth="1"/>
    <col min="3331" max="3331" width="54" style="26" customWidth="1"/>
    <col min="3332" max="3332" width="3.6640625" style="26" customWidth="1"/>
    <col min="3333" max="3333" width="90.33203125" style="26" customWidth="1"/>
    <col min="3334" max="3335" width="8.88671875" style="26"/>
    <col min="3336" max="3336" width="15.44140625" style="26" customWidth="1"/>
    <col min="3337" max="3337" width="5.109375" style="26" customWidth="1"/>
    <col min="3338" max="3339" width="8.88671875" style="26"/>
    <col min="3340" max="3340" width="3" style="26" customWidth="1"/>
    <col min="3341" max="3343" width="8.88671875" style="26"/>
    <col min="3344" max="3344" width="7" style="26" customWidth="1"/>
    <col min="3345" max="3584" width="8.88671875" style="26"/>
    <col min="3585" max="3585" width="3" style="26" customWidth="1"/>
    <col min="3586" max="3586" width="4.109375" style="26" customWidth="1"/>
    <col min="3587" max="3587" width="54" style="26" customWidth="1"/>
    <col min="3588" max="3588" width="3.6640625" style="26" customWidth="1"/>
    <col min="3589" max="3589" width="90.33203125" style="26" customWidth="1"/>
    <col min="3590" max="3591" width="8.88671875" style="26"/>
    <col min="3592" max="3592" width="15.44140625" style="26" customWidth="1"/>
    <col min="3593" max="3593" width="5.109375" style="26" customWidth="1"/>
    <col min="3594" max="3595" width="8.88671875" style="26"/>
    <col min="3596" max="3596" width="3" style="26" customWidth="1"/>
    <col min="3597" max="3599" width="8.88671875" style="26"/>
    <col min="3600" max="3600" width="7" style="26" customWidth="1"/>
    <col min="3601" max="3840" width="8.88671875" style="26"/>
    <col min="3841" max="3841" width="3" style="26" customWidth="1"/>
    <col min="3842" max="3842" width="4.109375" style="26" customWidth="1"/>
    <col min="3843" max="3843" width="54" style="26" customWidth="1"/>
    <col min="3844" max="3844" width="3.6640625" style="26" customWidth="1"/>
    <col min="3845" max="3845" width="90.33203125" style="26" customWidth="1"/>
    <col min="3846" max="3847" width="8.88671875" style="26"/>
    <col min="3848" max="3848" width="15.44140625" style="26" customWidth="1"/>
    <col min="3849" max="3849" width="5.109375" style="26" customWidth="1"/>
    <col min="3850" max="3851" width="8.88671875" style="26"/>
    <col min="3852" max="3852" width="3" style="26" customWidth="1"/>
    <col min="3853" max="3855" width="8.88671875" style="26"/>
    <col min="3856" max="3856" width="7" style="26" customWidth="1"/>
    <col min="3857" max="4096" width="8.88671875" style="26"/>
    <col min="4097" max="4097" width="3" style="26" customWidth="1"/>
    <col min="4098" max="4098" width="4.109375" style="26" customWidth="1"/>
    <col min="4099" max="4099" width="54" style="26" customWidth="1"/>
    <col min="4100" max="4100" width="3.6640625" style="26" customWidth="1"/>
    <col min="4101" max="4101" width="90.33203125" style="26" customWidth="1"/>
    <col min="4102" max="4103" width="8.88671875" style="26"/>
    <col min="4104" max="4104" width="15.44140625" style="26" customWidth="1"/>
    <col min="4105" max="4105" width="5.109375" style="26" customWidth="1"/>
    <col min="4106" max="4107" width="8.88671875" style="26"/>
    <col min="4108" max="4108" width="3" style="26" customWidth="1"/>
    <col min="4109" max="4111" width="8.88671875" style="26"/>
    <col min="4112" max="4112" width="7" style="26" customWidth="1"/>
    <col min="4113" max="4352" width="8.88671875" style="26"/>
    <col min="4353" max="4353" width="3" style="26" customWidth="1"/>
    <col min="4354" max="4354" width="4.109375" style="26" customWidth="1"/>
    <col min="4355" max="4355" width="54" style="26" customWidth="1"/>
    <col min="4356" max="4356" width="3.6640625" style="26" customWidth="1"/>
    <col min="4357" max="4357" width="90.33203125" style="26" customWidth="1"/>
    <col min="4358" max="4359" width="8.88671875" style="26"/>
    <col min="4360" max="4360" width="15.44140625" style="26" customWidth="1"/>
    <col min="4361" max="4361" width="5.109375" style="26" customWidth="1"/>
    <col min="4362" max="4363" width="8.88671875" style="26"/>
    <col min="4364" max="4364" width="3" style="26" customWidth="1"/>
    <col min="4365" max="4367" width="8.88671875" style="26"/>
    <col min="4368" max="4368" width="7" style="26" customWidth="1"/>
    <col min="4369" max="4608" width="8.88671875" style="26"/>
    <col min="4609" max="4609" width="3" style="26" customWidth="1"/>
    <col min="4610" max="4610" width="4.109375" style="26" customWidth="1"/>
    <col min="4611" max="4611" width="54" style="26" customWidth="1"/>
    <col min="4612" max="4612" width="3.6640625" style="26" customWidth="1"/>
    <col min="4613" max="4613" width="90.33203125" style="26" customWidth="1"/>
    <col min="4614" max="4615" width="8.88671875" style="26"/>
    <col min="4616" max="4616" width="15.44140625" style="26" customWidth="1"/>
    <col min="4617" max="4617" width="5.109375" style="26" customWidth="1"/>
    <col min="4618" max="4619" width="8.88671875" style="26"/>
    <col min="4620" max="4620" width="3" style="26" customWidth="1"/>
    <col min="4621" max="4623" width="8.88671875" style="26"/>
    <col min="4624" max="4624" width="7" style="26" customWidth="1"/>
    <col min="4625" max="4864" width="8.88671875" style="26"/>
    <col min="4865" max="4865" width="3" style="26" customWidth="1"/>
    <col min="4866" max="4866" width="4.109375" style="26" customWidth="1"/>
    <col min="4867" max="4867" width="54" style="26" customWidth="1"/>
    <col min="4868" max="4868" width="3.6640625" style="26" customWidth="1"/>
    <col min="4869" max="4869" width="90.33203125" style="26" customWidth="1"/>
    <col min="4870" max="4871" width="8.88671875" style="26"/>
    <col min="4872" max="4872" width="15.44140625" style="26" customWidth="1"/>
    <col min="4873" max="4873" width="5.109375" style="26" customWidth="1"/>
    <col min="4874" max="4875" width="8.88671875" style="26"/>
    <col min="4876" max="4876" width="3" style="26" customWidth="1"/>
    <col min="4877" max="4879" width="8.88671875" style="26"/>
    <col min="4880" max="4880" width="7" style="26" customWidth="1"/>
    <col min="4881" max="5120" width="8.88671875" style="26"/>
    <col min="5121" max="5121" width="3" style="26" customWidth="1"/>
    <col min="5122" max="5122" width="4.109375" style="26" customWidth="1"/>
    <col min="5123" max="5123" width="54" style="26" customWidth="1"/>
    <col min="5124" max="5124" width="3.6640625" style="26" customWidth="1"/>
    <col min="5125" max="5125" width="90.33203125" style="26" customWidth="1"/>
    <col min="5126" max="5127" width="8.88671875" style="26"/>
    <col min="5128" max="5128" width="15.44140625" style="26" customWidth="1"/>
    <col min="5129" max="5129" width="5.109375" style="26" customWidth="1"/>
    <col min="5130" max="5131" width="8.88671875" style="26"/>
    <col min="5132" max="5132" width="3" style="26" customWidth="1"/>
    <col min="5133" max="5135" width="8.88671875" style="26"/>
    <col min="5136" max="5136" width="7" style="26" customWidth="1"/>
    <col min="5137" max="5376" width="8.88671875" style="26"/>
    <col min="5377" max="5377" width="3" style="26" customWidth="1"/>
    <col min="5378" max="5378" width="4.109375" style="26" customWidth="1"/>
    <col min="5379" max="5379" width="54" style="26" customWidth="1"/>
    <col min="5380" max="5380" width="3.6640625" style="26" customWidth="1"/>
    <col min="5381" max="5381" width="90.33203125" style="26" customWidth="1"/>
    <col min="5382" max="5383" width="8.88671875" style="26"/>
    <col min="5384" max="5384" width="15.44140625" style="26" customWidth="1"/>
    <col min="5385" max="5385" width="5.109375" style="26" customWidth="1"/>
    <col min="5386" max="5387" width="8.88671875" style="26"/>
    <col min="5388" max="5388" width="3" style="26" customWidth="1"/>
    <col min="5389" max="5391" width="8.88671875" style="26"/>
    <col min="5392" max="5392" width="7" style="26" customWidth="1"/>
    <col min="5393" max="5632" width="8.88671875" style="26"/>
    <col min="5633" max="5633" width="3" style="26" customWidth="1"/>
    <col min="5634" max="5634" width="4.109375" style="26" customWidth="1"/>
    <col min="5635" max="5635" width="54" style="26" customWidth="1"/>
    <col min="5636" max="5636" width="3.6640625" style="26" customWidth="1"/>
    <col min="5637" max="5637" width="90.33203125" style="26" customWidth="1"/>
    <col min="5638" max="5639" width="8.88671875" style="26"/>
    <col min="5640" max="5640" width="15.44140625" style="26" customWidth="1"/>
    <col min="5641" max="5641" width="5.109375" style="26" customWidth="1"/>
    <col min="5642" max="5643" width="8.88671875" style="26"/>
    <col min="5644" max="5644" width="3" style="26" customWidth="1"/>
    <col min="5645" max="5647" width="8.88671875" style="26"/>
    <col min="5648" max="5648" width="7" style="26" customWidth="1"/>
    <col min="5649" max="5888" width="8.88671875" style="26"/>
    <col min="5889" max="5889" width="3" style="26" customWidth="1"/>
    <col min="5890" max="5890" width="4.109375" style="26" customWidth="1"/>
    <col min="5891" max="5891" width="54" style="26" customWidth="1"/>
    <col min="5892" max="5892" width="3.6640625" style="26" customWidth="1"/>
    <col min="5893" max="5893" width="90.33203125" style="26" customWidth="1"/>
    <col min="5894" max="5895" width="8.88671875" style="26"/>
    <col min="5896" max="5896" width="15.44140625" style="26" customWidth="1"/>
    <col min="5897" max="5897" width="5.109375" style="26" customWidth="1"/>
    <col min="5898" max="5899" width="8.88671875" style="26"/>
    <col min="5900" max="5900" width="3" style="26" customWidth="1"/>
    <col min="5901" max="5903" width="8.88671875" style="26"/>
    <col min="5904" max="5904" width="7" style="26" customWidth="1"/>
    <col min="5905" max="6144" width="8.88671875" style="26"/>
    <col min="6145" max="6145" width="3" style="26" customWidth="1"/>
    <col min="6146" max="6146" width="4.109375" style="26" customWidth="1"/>
    <col min="6147" max="6147" width="54" style="26" customWidth="1"/>
    <col min="6148" max="6148" width="3.6640625" style="26" customWidth="1"/>
    <col min="6149" max="6149" width="90.33203125" style="26" customWidth="1"/>
    <col min="6150" max="6151" width="8.88671875" style="26"/>
    <col min="6152" max="6152" width="15.44140625" style="26" customWidth="1"/>
    <col min="6153" max="6153" width="5.109375" style="26" customWidth="1"/>
    <col min="6154" max="6155" width="8.88671875" style="26"/>
    <col min="6156" max="6156" width="3" style="26" customWidth="1"/>
    <col min="6157" max="6159" width="8.88671875" style="26"/>
    <col min="6160" max="6160" width="7" style="26" customWidth="1"/>
    <col min="6161" max="6400" width="8.88671875" style="26"/>
    <col min="6401" max="6401" width="3" style="26" customWidth="1"/>
    <col min="6402" max="6402" width="4.109375" style="26" customWidth="1"/>
    <col min="6403" max="6403" width="54" style="26" customWidth="1"/>
    <col min="6404" max="6404" width="3.6640625" style="26" customWidth="1"/>
    <col min="6405" max="6405" width="90.33203125" style="26" customWidth="1"/>
    <col min="6406" max="6407" width="8.88671875" style="26"/>
    <col min="6408" max="6408" width="15.44140625" style="26" customWidth="1"/>
    <col min="6409" max="6409" width="5.109375" style="26" customWidth="1"/>
    <col min="6410" max="6411" width="8.88671875" style="26"/>
    <col min="6412" max="6412" width="3" style="26" customWidth="1"/>
    <col min="6413" max="6415" width="8.88671875" style="26"/>
    <col min="6416" max="6416" width="7" style="26" customWidth="1"/>
    <col min="6417" max="6656" width="8.88671875" style="26"/>
    <col min="6657" max="6657" width="3" style="26" customWidth="1"/>
    <col min="6658" max="6658" width="4.109375" style="26" customWidth="1"/>
    <col min="6659" max="6659" width="54" style="26" customWidth="1"/>
    <col min="6660" max="6660" width="3.6640625" style="26" customWidth="1"/>
    <col min="6661" max="6661" width="90.33203125" style="26" customWidth="1"/>
    <col min="6662" max="6663" width="8.88671875" style="26"/>
    <col min="6664" max="6664" width="15.44140625" style="26" customWidth="1"/>
    <col min="6665" max="6665" width="5.109375" style="26" customWidth="1"/>
    <col min="6666" max="6667" width="8.88671875" style="26"/>
    <col min="6668" max="6668" width="3" style="26" customWidth="1"/>
    <col min="6669" max="6671" width="8.88671875" style="26"/>
    <col min="6672" max="6672" width="7" style="26" customWidth="1"/>
    <col min="6673" max="6912" width="8.88671875" style="26"/>
    <col min="6913" max="6913" width="3" style="26" customWidth="1"/>
    <col min="6914" max="6914" width="4.109375" style="26" customWidth="1"/>
    <col min="6915" max="6915" width="54" style="26" customWidth="1"/>
    <col min="6916" max="6916" width="3.6640625" style="26" customWidth="1"/>
    <col min="6917" max="6917" width="90.33203125" style="26" customWidth="1"/>
    <col min="6918" max="6919" width="8.88671875" style="26"/>
    <col min="6920" max="6920" width="15.44140625" style="26" customWidth="1"/>
    <col min="6921" max="6921" width="5.109375" style="26" customWidth="1"/>
    <col min="6922" max="6923" width="8.88671875" style="26"/>
    <col min="6924" max="6924" width="3" style="26" customWidth="1"/>
    <col min="6925" max="6927" width="8.88671875" style="26"/>
    <col min="6928" max="6928" width="7" style="26" customWidth="1"/>
    <col min="6929" max="7168" width="8.88671875" style="26"/>
    <col min="7169" max="7169" width="3" style="26" customWidth="1"/>
    <col min="7170" max="7170" width="4.109375" style="26" customWidth="1"/>
    <col min="7171" max="7171" width="54" style="26" customWidth="1"/>
    <col min="7172" max="7172" width="3.6640625" style="26" customWidth="1"/>
    <col min="7173" max="7173" width="90.33203125" style="26" customWidth="1"/>
    <col min="7174" max="7175" width="8.88671875" style="26"/>
    <col min="7176" max="7176" width="15.44140625" style="26" customWidth="1"/>
    <col min="7177" max="7177" width="5.109375" style="26" customWidth="1"/>
    <col min="7178" max="7179" width="8.88671875" style="26"/>
    <col min="7180" max="7180" width="3" style="26" customWidth="1"/>
    <col min="7181" max="7183" width="8.88671875" style="26"/>
    <col min="7184" max="7184" width="7" style="26" customWidth="1"/>
    <col min="7185" max="7424" width="8.88671875" style="26"/>
    <col min="7425" max="7425" width="3" style="26" customWidth="1"/>
    <col min="7426" max="7426" width="4.109375" style="26" customWidth="1"/>
    <col min="7427" max="7427" width="54" style="26" customWidth="1"/>
    <col min="7428" max="7428" width="3.6640625" style="26" customWidth="1"/>
    <col min="7429" max="7429" width="90.33203125" style="26" customWidth="1"/>
    <col min="7430" max="7431" width="8.88671875" style="26"/>
    <col min="7432" max="7432" width="15.44140625" style="26" customWidth="1"/>
    <col min="7433" max="7433" width="5.109375" style="26" customWidth="1"/>
    <col min="7434" max="7435" width="8.88671875" style="26"/>
    <col min="7436" max="7436" width="3" style="26" customWidth="1"/>
    <col min="7437" max="7439" width="8.88671875" style="26"/>
    <col min="7440" max="7440" width="7" style="26" customWidth="1"/>
    <col min="7441" max="7680" width="8.88671875" style="26"/>
    <col min="7681" max="7681" width="3" style="26" customWidth="1"/>
    <col min="7682" max="7682" width="4.109375" style="26" customWidth="1"/>
    <col min="7683" max="7683" width="54" style="26" customWidth="1"/>
    <col min="7684" max="7684" width="3.6640625" style="26" customWidth="1"/>
    <col min="7685" max="7685" width="90.33203125" style="26" customWidth="1"/>
    <col min="7686" max="7687" width="8.88671875" style="26"/>
    <col min="7688" max="7688" width="15.44140625" style="26" customWidth="1"/>
    <col min="7689" max="7689" width="5.109375" style="26" customWidth="1"/>
    <col min="7690" max="7691" width="8.88671875" style="26"/>
    <col min="7692" max="7692" width="3" style="26" customWidth="1"/>
    <col min="7693" max="7695" width="8.88671875" style="26"/>
    <col min="7696" max="7696" width="7" style="26" customWidth="1"/>
    <col min="7697" max="7936" width="8.88671875" style="26"/>
    <col min="7937" max="7937" width="3" style="26" customWidth="1"/>
    <col min="7938" max="7938" width="4.109375" style="26" customWidth="1"/>
    <col min="7939" max="7939" width="54" style="26" customWidth="1"/>
    <col min="7940" max="7940" width="3.6640625" style="26" customWidth="1"/>
    <col min="7941" max="7941" width="90.33203125" style="26" customWidth="1"/>
    <col min="7942" max="7943" width="8.88671875" style="26"/>
    <col min="7944" max="7944" width="15.44140625" style="26" customWidth="1"/>
    <col min="7945" max="7945" width="5.109375" style="26" customWidth="1"/>
    <col min="7946" max="7947" width="8.88671875" style="26"/>
    <col min="7948" max="7948" width="3" style="26" customWidth="1"/>
    <col min="7949" max="7951" width="8.88671875" style="26"/>
    <col min="7952" max="7952" width="7" style="26" customWidth="1"/>
    <col min="7953" max="8192" width="8.88671875" style="26"/>
    <col min="8193" max="8193" width="3" style="26" customWidth="1"/>
    <col min="8194" max="8194" width="4.109375" style="26" customWidth="1"/>
    <col min="8195" max="8195" width="54" style="26" customWidth="1"/>
    <col min="8196" max="8196" width="3.6640625" style="26" customWidth="1"/>
    <col min="8197" max="8197" width="90.33203125" style="26" customWidth="1"/>
    <col min="8198" max="8199" width="8.88671875" style="26"/>
    <col min="8200" max="8200" width="15.44140625" style="26" customWidth="1"/>
    <col min="8201" max="8201" width="5.109375" style="26" customWidth="1"/>
    <col min="8202" max="8203" width="8.88671875" style="26"/>
    <col min="8204" max="8204" width="3" style="26" customWidth="1"/>
    <col min="8205" max="8207" width="8.88671875" style="26"/>
    <col min="8208" max="8208" width="7" style="26" customWidth="1"/>
    <col min="8209" max="8448" width="8.88671875" style="26"/>
    <col min="8449" max="8449" width="3" style="26" customWidth="1"/>
    <col min="8450" max="8450" width="4.109375" style="26" customWidth="1"/>
    <col min="8451" max="8451" width="54" style="26" customWidth="1"/>
    <col min="8452" max="8452" width="3.6640625" style="26" customWidth="1"/>
    <col min="8453" max="8453" width="90.33203125" style="26" customWidth="1"/>
    <col min="8454" max="8455" width="8.88671875" style="26"/>
    <col min="8456" max="8456" width="15.44140625" style="26" customWidth="1"/>
    <col min="8457" max="8457" width="5.109375" style="26" customWidth="1"/>
    <col min="8458" max="8459" width="8.88671875" style="26"/>
    <col min="8460" max="8460" width="3" style="26" customWidth="1"/>
    <col min="8461" max="8463" width="8.88671875" style="26"/>
    <col min="8464" max="8464" width="7" style="26" customWidth="1"/>
    <col min="8465" max="8704" width="8.88671875" style="26"/>
    <col min="8705" max="8705" width="3" style="26" customWidth="1"/>
    <col min="8706" max="8706" width="4.109375" style="26" customWidth="1"/>
    <col min="8707" max="8707" width="54" style="26" customWidth="1"/>
    <col min="8708" max="8708" width="3.6640625" style="26" customWidth="1"/>
    <col min="8709" max="8709" width="90.33203125" style="26" customWidth="1"/>
    <col min="8710" max="8711" width="8.88671875" style="26"/>
    <col min="8712" max="8712" width="15.44140625" style="26" customWidth="1"/>
    <col min="8713" max="8713" width="5.109375" style="26" customWidth="1"/>
    <col min="8714" max="8715" width="8.88671875" style="26"/>
    <col min="8716" max="8716" width="3" style="26" customWidth="1"/>
    <col min="8717" max="8719" width="8.88671875" style="26"/>
    <col min="8720" max="8720" width="7" style="26" customWidth="1"/>
    <col min="8721" max="8960" width="8.88671875" style="26"/>
    <col min="8961" max="8961" width="3" style="26" customWidth="1"/>
    <col min="8962" max="8962" width="4.109375" style="26" customWidth="1"/>
    <col min="8963" max="8963" width="54" style="26" customWidth="1"/>
    <col min="8964" max="8964" width="3.6640625" style="26" customWidth="1"/>
    <col min="8965" max="8965" width="90.33203125" style="26" customWidth="1"/>
    <col min="8966" max="8967" width="8.88671875" style="26"/>
    <col min="8968" max="8968" width="15.44140625" style="26" customWidth="1"/>
    <col min="8969" max="8969" width="5.109375" style="26" customWidth="1"/>
    <col min="8970" max="8971" width="8.88671875" style="26"/>
    <col min="8972" max="8972" width="3" style="26" customWidth="1"/>
    <col min="8973" max="8975" width="8.88671875" style="26"/>
    <col min="8976" max="8976" width="7" style="26" customWidth="1"/>
    <col min="8977" max="9216" width="8.88671875" style="26"/>
    <col min="9217" max="9217" width="3" style="26" customWidth="1"/>
    <col min="9218" max="9218" width="4.109375" style="26" customWidth="1"/>
    <col min="9219" max="9219" width="54" style="26" customWidth="1"/>
    <col min="9220" max="9220" width="3.6640625" style="26" customWidth="1"/>
    <col min="9221" max="9221" width="90.33203125" style="26" customWidth="1"/>
    <col min="9222" max="9223" width="8.88671875" style="26"/>
    <col min="9224" max="9224" width="15.44140625" style="26" customWidth="1"/>
    <col min="9225" max="9225" width="5.109375" style="26" customWidth="1"/>
    <col min="9226" max="9227" width="8.88671875" style="26"/>
    <col min="9228" max="9228" width="3" style="26" customWidth="1"/>
    <col min="9229" max="9231" width="8.88671875" style="26"/>
    <col min="9232" max="9232" width="7" style="26" customWidth="1"/>
    <col min="9233" max="9472" width="8.88671875" style="26"/>
    <col min="9473" max="9473" width="3" style="26" customWidth="1"/>
    <col min="9474" max="9474" width="4.109375" style="26" customWidth="1"/>
    <col min="9475" max="9475" width="54" style="26" customWidth="1"/>
    <col min="9476" max="9476" width="3.6640625" style="26" customWidth="1"/>
    <col min="9477" max="9477" width="90.33203125" style="26" customWidth="1"/>
    <col min="9478" max="9479" width="8.88671875" style="26"/>
    <col min="9480" max="9480" width="15.44140625" style="26" customWidth="1"/>
    <col min="9481" max="9481" width="5.109375" style="26" customWidth="1"/>
    <col min="9482" max="9483" width="8.88671875" style="26"/>
    <col min="9484" max="9484" width="3" style="26" customWidth="1"/>
    <col min="9485" max="9487" width="8.88671875" style="26"/>
    <col min="9488" max="9488" width="7" style="26" customWidth="1"/>
    <col min="9489" max="9728" width="8.88671875" style="26"/>
    <col min="9729" max="9729" width="3" style="26" customWidth="1"/>
    <col min="9730" max="9730" width="4.109375" style="26" customWidth="1"/>
    <col min="9731" max="9731" width="54" style="26" customWidth="1"/>
    <col min="9732" max="9732" width="3.6640625" style="26" customWidth="1"/>
    <col min="9733" max="9733" width="90.33203125" style="26" customWidth="1"/>
    <col min="9734" max="9735" width="8.88671875" style="26"/>
    <col min="9736" max="9736" width="15.44140625" style="26" customWidth="1"/>
    <col min="9737" max="9737" width="5.109375" style="26" customWidth="1"/>
    <col min="9738" max="9739" width="8.88671875" style="26"/>
    <col min="9740" max="9740" width="3" style="26" customWidth="1"/>
    <col min="9741" max="9743" width="8.88671875" style="26"/>
    <col min="9744" max="9744" width="7" style="26" customWidth="1"/>
    <col min="9745" max="9984" width="8.88671875" style="26"/>
    <col min="9985" max="9985" width="3" style="26" customWidth="1"/>
    <col min="9986" max="9986" width="4.109375" style="26" customWidth="1"/>
    <col min="9987" max="9987" width="54" style="26" customWidth="1"/>
    <col min="9988" max="9988" width="3.6640625" style="26" customWidth="1"/>
    <col min="9989" max="9989" width="90.33203125" style="26" customWidth="1"/>
    <col min="9990" max="9991" width="8.88671875" style="26"/>
    <col min="9992" max="9992" width="15.44140625" style="26" customWidth="1"/>
    <col min="9993" max="9993" width="5.109375" style="26" customWidth="1"/>
    <col min="9994" max="9995" width="8.88671875" style="26"/>
    <col min="9996" max="9996" width="3" style="26" customWidth="1"/>
    <col min="9997" max="9999" width="8.88671875" style="26"/>
    <col min="10000" max="10000" width="7" style="26" customWidth="1"/>
    <col min="10001" max="10240" width="8.88671875" style="26"/>
    <col min="10241" max="10241" width="3" style="26" customWidth="1"/>
    <col min="10242" max="10242" width="4.109375" style="26" customWidth="1"/>
    <col min="10243" max="10243" width="54" style="26" customWidth="1"/>
    <col min="10244" max="10244" width="3.6640625" style="26" customWidth="1"/>
    <col min="10245" max="10245" width="90.33203125" style="26" customWidth="1"/>
    <col min="10246" max="10247" width="8.88671875" style="26"/>
    <col min="10248" max="10248" width="15.44140625" style="26" customWidth="1"/>
    <col min="10249" max="10249" width="5.109375" style="26" customWidth="1"/>
    <col min="10250" max="10251" width="8.88671875" style="26"/>
    <col min="10252" max="10252" width="3" style="26" customWidth="1"/>
    <col min="10253" max="10255" width="8.88671875" style="26"/>
    <col min="10256" max="10256" width="7" style="26" customWidth="1"/>
    <col min="10257" max="10496" width="8.88671875" style="26"/>
    <col min="10497" max="10497" width="3" style="26" customWidth="1"/>
    <col min="10498" max="10498" width="4.109375" style="26" customWidth="1"/>
    <col min="10499" max="10499" width="54" style="26" customWidth="1"/>
    <col min="10500" max="10500" width="3.6640625" style="26" customWidth="1"/>
    <col min="10501" max="10501" width="90.33203125" style="26" customWidth="1"/>
    <col min="10502" max="10503" width="8.88671875" style="26"/>
    <col min="10504" max="10504" width="15.44140625" style="26" customWidth="1"/>
    <col min="10505" max="10505" width="5.109375" style="26" customWidth="1"/>
    <col min="10506" max="10507" width="8.88671875" style="26"/>
    <col min="10508" max="10508" width="3" style="26" customWidth="1"/>
    <col min="10509" max="10511" width="8.88671875" style="26"/>
    <col min="10512" max="10512" width="7" style="26" customWidth="1"/>
    <col min="10513" max="10752" width="8.88671875" style="26"/>
    <col min="10753" max="10753" width="3" style="26" customWidth="1"/>
    <col min="10754" max="10754" width="4.109375" style="26" customWidth="1"/>
    <col min="10755" max="10755" width="54" style="26" customWidth="1"/>
    <col min="10756" max="10756" width="3.6640625" style="26" customWidth="1"/>
    <col min="10757" max="10757" width="90.33203125" style="26" customWidth="1"/>
    <col min="10758" max="10759" width="8.88671875" style="26"/>
    <col min="10760" max="10760" width="15.44140625" style="26" customWidth="1"/>
    <col min="10761" max="10761" width="5.109375" style="26" customWidth="1"/>
    <col min="10762" max="10763" width="8.88671875" style="26"/>
    <col min="10764" max="10764" width="3" style="26" customWidth="1"/>
    <col min="10765" max="10767" width="8.88671875" style="26"/>
    <col min="10768" max="10768" width="7" style="26" customWidth="1"/>
    <col min="10769" max="11008" width="8.88671875" style="26"/>
    <col min="11009" max="11009" width="3" style="26" customWidth="1"/>
    <col min="11010" max="11010" width="4.109375" style="26" customWidth="1"/>
    <col min="11011" max="11011" width="54" style="26" customWidth="1"/>
    <col min="11012" max="11012" width="3.6640625" style="26" customWidth="1"/>
    <col min="11013" max="11013" width="90.33203125" style="26" customWidth="1"/>
    <col min="11014" max="11015" width="8.88671875" style="26"/>
    <col min="11016" max="11016" width="15.44140625" style="26" customWidth="1"/>
    <col min="11017" max="11017" width="5.109375" style="26" customWidth="1"/>
    <col min="11018" max="11019" width="8.88671875" style="26"/>
    <col min="11020" max="11020" width="3" style="26" customWidth="1"/>
    <col min="11021" max="11023" width="8.88671875" style="26"/>
    <col min="11024" max="11024" width="7" style="26" customWidth="1"/>
    <col min="11025" max="11264" width="8.88671875" style="26"/>
    <col min="11265" max="11265" width="3" style="26" customWidth="1"/>
    <col min="11266" max="11266" width="4.109375" style="26" customWidth="1"/>
    <col min="11267" max="11267" width="54" style="26" customWidth="1"/>
    <col min="11268" max="11268" width="3.6640625" style="26" customWidth="1"/>
    <col min="11269" max="11269" width="90.33203125" style="26" customWidth="1"/>
    <col min="11270" max="11271" width="8.88671875" style="26"/>
    <col min="11272" max="11272" width="15.44140625" style="26" customWidth="1"/>
    <col min="11273" max="11273" width="5.109375" style="26" customWidth="1"/>
    <col min="11274" max="11275" width="8.88671875" style="26"/>
    <col min="11276" max="11276" width="3" style="26" customWidth="1"/>
    <col min="11277" max="11279" width="8.88671875" style="26"/>
    <col min="11280" max="11280" width="7" style="26" customWidth="1"/>
    <col min="11281" max="11520" width="8.88671875" style="26"/>
    <col min="11521" max="11521" width="3" style="26" customWidth="1"/>
    <col min="11522" max="11522" width="4.109375" style="26" customWidth="1"/>
    <col min="11523" max="11523" width="54" style="26" customWidth="1"/>
    <col min="11524" max="11524" width="3.6640625" style="26" customWidth="1"/>
    <col min="11525" max="11525" width="90.33203125" style="26" customWidth="1"/>
    <col min="11526" max="11527" width="8.88671875" style="26"/>
    <col min="11528" max="11528" width="15.44140625" style="26" customWidth="1"/>
    <col min="11529" max="11529" width="5.109375" style="26" customWidth="1"/>
    <col min="11530" max="11531" width="8.88671875" style="26"/>
    <col min="11532" max="11532" width="3" style="26" customWidth="1"/>
    <col min="11533" max="11535" width="8.88671875" style="26"/>
    <col min="11536" max="11536" width="7" style="26" customWidth="1"/>
    <col min="11537" max="11776" width="8.88671875" style="26"/>
    <col min="11777" max="11777" width="3" style="26" customWidth="1"/>
    <col min="11778" max="11778" width="4.109375" style="26" customWidth="1"/>
    <col min="11779" max="11779" width="54" style="26" customWidth="1"/>
    <col min="11780" max="11780" width="3.6640625" style="26" customWidth="1"/>
    <col min="11781" max="11781" width="90.33203125" style="26" customWidth="1"/>
    <col min="11782" max="11783" width="8.88671875" style="26"/>
    <col min="11784" max="11784" width="15.44140625" style="26" customWidth="1"/>
    <col min="11785" max="11785" width="5.109375" style="26" customWidth="1"/>
    <col min="11786" max="11787" width="8.88671875" style="26"/>
    <col min="11788" max="11788" width="3" style="26" customWidth="1"/>
    <col min="11789" max="11791" width="8.88671875" style="26"/>
    <col min="11792" max="11792" width="7" style="26" customWidth="1"/>
    <col min="11793" max="12032" width="8.88671875" style="26"/>
    <col min="12033" max="12033" width="3" style="26" customWidth="1"/>
    <col min="12034" max="12034" width="4.109375" style="26" customWidth="1"/>
    <col min="12035" max="12035" width="54" style="26" customWidth="1"/>
    <col min="12036" max="12036" width="3.6640625" style="26" customWidth="1"/>
    <col min="12037" max="12037" width="90.33203125" style="26" customWidth="1"/>
    <col min="12038" max="12039" width="8.88671875" style="26"/>
    <col min="12040" max="12040" width="15.44140625" style="26" customWidth="1"/>
    <col min="12041" max="12041" width="5.109375" style="26" customWidth="1"/>
    <col min="12042" max="12043" width="8.88671875" style="26"/>
    <col min="12044" max="12044" width="3" style="26" customWidth="1"/>
    <col min="12045" max="12047" width="8.88671875" style="26"/>
    <col min="12048" max="12048" width="7" style="26" customWidth="1"/>
    <col min="12049" max="12288" width="8.88671875" style="26"/>
    <col min="12289" max="12289" width="3" style="26" customWidth="1"/>
    <col min="12290" max="12290" width="4.109375" style="26" customWidth="1"/>
    <col min="12291" max="12291" width="54" style="26" customWidth="1"/>
    <col min="12292" max="12292" width="3.6640625" style="26" customWidth="1"/>
    <col min="12293" max="12293" width="90.33203125" style="26" customWidth="1"/>
    <col min="12294" max="12295" width="8.88671875" style="26"/>
    <col min="12296" max="12296" width="15.44140625" style="26" customWidth="1"/>
    <col min="12297" max="12297" width="5.109375" style="26" customWidth="1"/>
    <col min="12298" max="12299" width="8.88671875" style="26"/>
    <col min="12300" max="12300" width="3" style="26" customWidth="1"/>
    <col min="12301" max="12303" width="8.88671875" style="26"/>
    <col min="12304" max="12304" width="7" style="26" customWidth="1"/>
    <col min="12305" max="12544" width="8.88671875" style="26"/>
    <col min="12545" max="12545" width="3" style="26" customWidth="1"/>
    <col min="12546" max="12546" width="4.109375" style="26" customWidth="1"/>
    <col min="12547" max="12547" width="54" style="26" customWidth="1"/>
    <col min="12548" max="12548" width="3.6640625" style="26" customWidth="1"/>
    <col min="12549" max="12549" width="90.33203125" style="26" customWidth="1"/>
    <col min="12550" max="12551" width="8.88671875" style="26"/>
    <col min="12552" max="12552" width="15.44140625" style="26" customWidth="1"/>
    <col min="12553" max="12553" width="5.109375" style="26" customWidth="1"/>
    <col min="12554" max="12555" width="8.88671875" style="26"/>
    <col min="12556" max="12556" width="3" style="26" customWidth="1"/>
    <col min="12557" max="12559" width="8.88671875" style="26"/>
    <col min="12560" max="12560" width="7" style="26" customWidth="1"/>
    <col min="12561" max="12800" width="8.88671875" style="26"/>
    <col min="12801" max="12801" width="3" style="26" customWidth="1"/>
    <col min="12802" max="12802" width="4.109375" style="26" customWidth="1"/>
    <col min="12803" max="12803" width="54" style="26" customWidth="1"/>
    <col min="12804" max="12804" width="3.6640625" style="26" customWidth="1"/>
    <col min="12805" max="12805" width="90.33203125" style="26" customWidth="1"/>
    <col min="12806" max="12807" width="8.88671875" style="26"/>
    <col min="12808" max="12808" width="15.44140625" style="26" customWidth="1"/>
    <col min="12809" max="12809" width="5.109375" style="26" customWidth="1"/>
    <col min="12810" max="12811" width="8.88671875" style="26"/>
    <col min="12812" max="12812" width="3" style="26" customWidth="1"/>
    <col min="12813" max="12815" width="8.88671875" style="26"/>
    <col min="12816" max="12816" width="7" style="26" customWidth="1"/>
    <col min="12817" max="13056" width="8.88671875" style="26"/>
    <col min="13057" max="13057" width="3" style="26" customWidth="1"/>
    <col min="13058" max="13058" width="4.109375" style="26" customWidth="1"/>
    <col min="13059" max="13059" width="54" style="26" customWidth="1"/>
    <col min="13060" max="13060" width="3.6640625" style="26" customWidth="1"/>
    <col min="13061" max="13061" width="90.33203125" style="26" customWidth="1"/>
    <col min="13062" max="13063" width="8.88671875" style="26"/>
    <col min="13064" max="13064" width="15.44140625" style="26" customWidth="1"/>
    <col min="13065" max="13065" width="5.109375" style="26" customWidth="1"/>
    <col min="13066" max="13067" width="8.88671875" style="26"/>
    <col min="13068" max="13068" width="3" style="26" customWidth="1"/>
    <col min="13069" max="13071" width="8.88671875" style="26"/>
    <col min="13072" max="13072" width="7" style="26" customWidth="1"/>
    <col min="13073" max="13312" width="8.88671875" style="26"/>
    <col min="13313" max="13313" width="3" style="26" customWidth="1"/>
    <col min="13314" max="13314" width="4.109375" style="26" customWidth="1"/>
    <col min="13315" max="13315" width="54" style="26" customWidth="1"/>
    <col min="13316" max="13316" width="3.6640625" style="26" customWidth="1"/>
    <col min="13317" max="13317" width="90.33203125" style="26" customWidth="1"/>
    <col min="13318" max="13319" width="8.88671875" style="26"/>
    <col min="13320" max="13320" width="15.44140625" style="26" customWidth="1"/>
    <col min="13321" max="13321" width="5.109375" style="26" customWidth="1"/>
    <col min="13322" max="13323" width="8.88671875" style="26"/>
    <col min="13324" max="13324" width="3" style="26" customWidth="1"/>
    <col min="13325" max="13327" width="8.88671875" style="26"/>
    <col min="13328" max="13328" width="7" style="26" customWidth="1"/>
    <col min="13329" max="13568" width="8.88671875" style="26"/>
    <col min="13569" max="13569" width="3" style="26" customWidth="1"/>
    <col min="13570" max="13570" width="4.109375" style="26" customWidth="1"/>
    <col min="13571" max="13571" width="54" style="26" customWidth="1"/>
    <col min="13572" max="13572" width="3.6640625" style="26" customWidth="1"/>
    <col min="13573" max="13573" width="90.33203125" style="26" customWidth="1"/>
    <col min="13574" max="13575" width="8.88671875" style="26"/>
    <col min="13576" max="13576" width="15.44140625" style="26" customWidth="1"/>
    <col min="13577" max="13577" width="5.109375" style="26" customWidth="1"/>
    <col min="13578" max="13579" width="8.88671875" style="26"/>
    <col min="13580" max="13580" width="3" style="26" customWidth="1"/>
    <col min="13581" max="13583" width="8.88671875" style="26"/>
    <col min="13584" max="13584" width="7" style="26" customWidth="1"/>
    <col min="13585" max="13824" width="8.88671875" style="26"/>
    <col min="13825" max="13825" width="3" style="26" customWidth="1"/>
    <col min="13826" max="13826" width="4.109375" style="26" customWidth="1"/>
    <col min="13827" max="13827" width="54" style="26" customWidth="1"/>
    <col min="13828" max="13828" width="3.6640625" style="26" customWidth="1"/>
    <col min="13829" max="13829" width="90.33203125" style="26" customWidth="1"/>
    <col min="13830" max="13831" width="8.88671875" style="26"/>
    <col min="13832" max="13832" width="15.44140625" style="26" customWidth="1"/>
    <col min="13833" max="13833" width="5.109375" style="26" customWidth="1"/>
    <col min="13834" max="13835" width="8.88671875" style="26"/>
    <col min="13836" max="13836" width="3" style="26" customWidth="1"/>
    <col min="13837" max="13839" width="8.88671875" style="26"/>
    <col min="13840" max="13840" width="7" style="26" customWidth="1"/>
    <col min="13841" max="14080" width="8.88671875" style="26"/>
    <col min="14081" max="14081" width="3" style="26" customWidth="1"/>
    <col min="14082" max="14082" width="4.109375" style="26" customWidth="1"/>
    <col min="14083" max="14083" width="54" style="26" customWidth="1"/>
    <col min="14084" max="14084" width="3.6640625" style="26" customWidth="1"/>
    <col min="14085" max="14085" width="90.33203125" style="26" customWidth="1"/>
    <col min="14086" max="14087" width="8.88671875" style="26"/>
    <col min="14088" max="14088" width="15.44140625" style="26" customWidth="1"/>
    <col min="14089" max="14089" width="5.109375" style="26" customWidth="1"/>
    <col min="14090" max="14091" width="8.88671875" style="26"/>
    <col min="14092" max="14092" width="3" style="26" customWidth="1"/>
    <col min="14093" max="14095" width="8.88671875" style="26"/>
    <col min="14096" max="14096" width="7" style="26" customWidth="1"/>
    <col min="14097" max="14336" width="8.88671875" style="26"/>
    <col min="14337" max="14337" width="3" style="26" customWidth="1"/>
    <col min="14338" max="14338" width="4.109375" style="26" customWidth="1"/>
    <col min="14339" max="14339" width="54" style="26" customWidth="1"/>
    <col min="14340" max="14340" width="3.6640625" style="26" customWidth="1"/>
    <col min="14341" max="14341" width="90.33203125" style="26" customWidth="1"/>
    <col min="14342" max="14343" width="8.88671875" style="26"/>
    <col min="14344" max="14344" width="15.44140625" style="26" customWidth="1"/>
    <col min="14345" max="14345" width="5.109375" style="26" customWidth="1"/>
    <col min="14346" max="14347" width="8.88671875" style="26"/>
    <col min="14348" max="14348" width="3" style="26" customWidth="1"/>
    <col min="14349" max="14351" width="8.88671875" style="26"/>
    <col min="14352" max="14352" width="7" style="26" customWidth="1"/>
    <col min="14353" max="14592" width="8.88671875" style="26"/>
    <col min="14593" max="14593" width="3" style="26" customWidth="1"/>
    <col min="14594" max="14594" width="4.109375" style="26" customWidth="1"/>
    <col min="14595" max="14595" width="54" style="26" customWidth="1"/>
    <col min="14596" max="14596" width="3.6640625" style="26" customWidth="1"/>
    <col min="14597" max="14597" width="90.33203125" style="26" customWidth="1"/>
    <col min="14598" max="14599" width="8.88671875" style="26"/>
    <col min="14600" max="14600" width="15.44140625" style="26" customWidth="1"/>
    <col min="14601" max="14601" width="5.109375" style="26" customWidth="1"/>
    <col min="14602" max="14603" width="8.88671875" style="26"/>
    <col min="14604" max="14604" width="3" style="26" customWidth="1"/>
    <col min="14605" max="14607" width="8.88671875" style="26"/>
    <col min="14608" max="14608" width="7" style="26" customWidth="1"/>
    <col min="14609" max="14848" width="8.88671875" style="26"/>
    <col min="14849" max="14849" width="3" style="26" customWidth="1"/>
    <col min="14850" max="14850" width="4.109375" style="26" customWidth="1"/>
    <col min="14851" max="14851" width="54" style="26" customWidth="1"/>
    <col min="14852" max="14852" width="3.6640625" style="26" customWidth="1"/>
    <col min="14853" max="14853" width="90.33203125" style="26" customWidth="1"/>
    <col min="14854" max="14855" width="8.88671875" style="26"/>
    <col min="14856" max="14856" width="15.44140625" style="26" customWidth="1"/>
    <col min="14857" max="14857" width="5.109375" style="26" customWidth="1"/>
    <col min="14858" max="14859" width="8.88671875" style="26"/>
    <col min="14860" max="14860" width="3" style="26" customWidth="1"/>
    <col min="14861" max="14863" width="8.88671875" style="26"/>
    <col min="14864" max="14864" width="7" style="26" customWidth="1"/>
    <col min="14865" max="15104" width="8.88671875" style="26"/>
    <col min="15105" max="15105" width="3" style="26" customWidth="1"/>
    <col min="15106" max="15106" width="4.109375" style="26" customWidth="1"/>
    <col min="15107" max="15107" width="54" style="26" customWidth="1"/>
    <col min="15108" max="15108" width="3.6640625" style="26" customWidth="1"/>
    <col min="15109" max="15109" width="90.33203125" style="26" customWidth="1"/>
    <col min="15110" max="15111" width="8.88671875" style="26"/>
    <col min="15112" max="15112" width="15.44140625" style="26" customWidth="1"/>
    <col min="15113" max="15113" width="5.109375" style="26" customWidth="1"/>
    <col min="15114" max="15115" width="8.88671875" style="26"/>
    <col min="15116" max="15116" width="3" style="26" customWidth="1"/>
    <col min="15117" max="15119" width="8.88671875" style="26"/>
    <col min="15120" max="15120" width="7" style="26" customWidth="1"/>
    <col min="15121" max="15360" width="8.88671875" style="26"/>
    <col min="15361" max="15361" width="3" style="26" customWidth="1"/>
    <col min="15362" max="15362" width="4.109375" style="26" customWidth="1"/>
    <col min="15363" max="15363" width="54" style="26" customWidth="1"/>
    <col min="15364" max="15364" width="3.6640625" style="26" customWidth="1"/>
    <col min="15365" max="15365" width="90.33203125" style="26" customWidth="1"/>
    <col min="15366" max="15367" width="8.88671875" style="26"/>
    <col min="15368" max="15368" width="15.44140625" style="26" customWidth="1"/>
    <col min="15369" max="15369" width="5.109375" style="26" customWidth="1"/>
    <col min="15370" max="15371" width="8.88671875" style="26"/>
    <col min="15372" max="15372" width="3" style="26" customWidth="1"/>
    <col min="15373" max="15375" width="8.88671875" style="26"/>
    <col min="15376" max="15376" width="7" style="26" customWidth="1"/>
    <col min="15377" max="15616" width="8.88671875" style="26"/>
    <col min="15617" max="15617" width="3" style="26" customWidth="1"/>
    <col min="15618" max="15618" width="4.109375" style="26" customWidth="1"/>
    <col min="15619" max="15619" width="54" style="26" customWidth="1"/>
    <col min="15620" max="15620" width="3.6640625" style="26" customWidth="1"/>
    <col min="15621" max="15621" width="90.33203125" style="26" customWidth="1"/>
    <col min="15622" max="15623" width="8.88671875" style="26"/>
    <col min="15624" max="15624" width="15.44140625" style="26" customWidth="1"/>
    <col min="15625" max="15625" width="5.109375" style="26" customWidth="1"/>
    <col min="15626" max="15627" width="8.88671875" style="26"/>
    <col min="15628" max="15628" width="3" style="26" customWidth="1"/>
    <col min="15629" max="15631" width="8.88671875" style="26"/>
    <col min="15632" max="15632" width="7" style="26" customWidth="1"/>
    <col min="15633" max="15872" width="8.88671875" style="26"/>
    <col min="15873" max="15873" width="3" style="26" customWidth="1"/>
    <col min="15874" max="15874" width="4.109375" style="26" customWidth="1"/>
    <col min="15875" max="15875" width="54" style="26" customWidth="1"/>
    <col min="15876" max="15876" width="3.6640625" style="26" customWidth="1"/>
    <col min="15877" max="15877" width="90.33203125" style="26" customWidth="1"/>
    <col min="15878" max="15879" width="8.88671875" style="26"/>
    <col min="15880" max="15880" width="15.44140625" style="26" customWidth="1"/>
    <col min="15881" max="15881" width="5.109375" style="26" customWidth="1"/>
    <col min="15882" max="15883" width="8.88671875" style="26"/>
    <col min="15884" max="15884" width="3" style="26" customWidth="1"/>
    <col min="15885" max="15887" width="8.88671875" style="26"/>
    <col min="15888" max="15888" width="7" style="26" customWidth="1"/>
    <col min="15889" max="16128" width="8.88671875" style="26"/>
    <col min="16129" max="16129" width="3" style="26" customWidth="1"/>
    <col min="16130" max="16130" width="4.109375" style="26" customWidth="1"/>
    <col min="16131" max="16131" width="54" style="26" customWidth="1"/>
    <col min="16132" max="16132" width="3.6640625" style="26" customWidth="1"/>
    <col min="16133" max="16133" width="90.33203125" style="26" customWidth="1"/>
    <col min="16134" max="16135" width="8.88671875" style="26"/>
    <col min="16136" max="16136" width="15.44140625" style="26" customWidth="1"/>
    <col min="16137" max="16137" width="5.109375" style="26" customWidth="1"/>
    <col min="16138" max="16139" width="8.88671875" style="26"/>
    <col min="16140" max="16140" width="3" style="26" customWidth="1"/>
    <col min="16141" max="16143" width="8.88671875" style="26"/>
    <col min="16144" max="16144" width="7" style="26" customWidth="1"/>
    <col min="16145" max="16384" width="8.88671875" style="26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ht="17.100000000000001" customHeight="1" x14ac:dyDescent="0.3"/>
    <row r="18" ht="17.100000000000001" customHeight="1" x14ac:dyDescent="0.3"/>
    <row r="19" ht="17.100000000000001" customHeight="1" x14ac:dyDescent="0.3"/>
    <row r="40" spans="2:3" x14ac:dyDescent="0.3">
      <c r="B40" s="27"/>
      <c r="C40" s="2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926F8-BC9C-44EF-A15F-A69F0E70DB2A}">
  <sheetPr codeName="Sheet1"/>
  <dimension ref="A1:DG64"/>
  <sheetViews>
    <sheetView tabSelected="1" workbookViewId="0">
      <pane xSplit="7" ySplit="2" topLeftCell="CC3" activePane="bottomRight" state="frozenSplit"/>
      <selection pane="topRight" activeCell="H1" sqref="H1"/>
      <selection pane="bottomLeft" activeCell="A3" sqref="A3"/>
      <selection pane="bottomRight" activeCell="DL18" sqref="DL18"/>
    </sheetView>
  </sheetViews>
  <sheetFormatPr defaultRowHeight="14.4" x14ac:dyDescent="0.3"/>
  <cols>
    <col min="1" max="3" width="3" style="24" hidden="1" customWidth="1"/>
    <col min="4" max="6" width="3" style="24" customWidth="1"/>
    <col min="7" max="7" width="22.44140625" style="24" customWidth="1"/>
    <col min="8" max="8" width="6.77734375" style="25" hidden="1" customWidth="1"/>
    <col min="9" max="9" width="2.33203125" style="25" hidden="1" customWidth="1"/>
    <col min="10" max="10" width="7.88671875" style="25" hidden="1" customWidth="1"/>
    <col min="11" max="11" width="2.33203125" style="25" hidden="1" customWidth="1"/>
    <col min="12" max="12" width="10.77734375" style="25" hidden="1" customWidth="1"/>
    <col min="13" max="13" width="2.33203125" style="25" hidden="1" customWidth="1"/>
    <col min="14" max="14" width="9.109375" style="25" hidden="1" customWidth="1"/>
    <col min="15" max="15" width="2.33203125" style="25" hidden="1" customWidth="1"/>
    <col min="16" max="16" width="7.109375" style="25" hidden="1" customWidth="1"/>
    <col min="17" max="17" width="2.33203125" style="25" hidden="1" customWidth="1"/>
    <col min="18" max="18" width="5.77734375" style="25" hidden="1" customWidth="1"/>
    <col min="19" max="19" width="2.33203125" style="25" hidden="1" customWidth="1"/>
    <col min="20" max="20" width="10.77734375" style="25" hidden="1" customWidth="1"/>
    <col min="21" max="21" width="2.33203125" style="25" hidden="1" customWidth="1"/>
    <col min="22" max="22" width="9.109375" style="25" hidden="1" customWidth="1"/>
    <col min="23" max="23" width="2.33203125" style="25" hidden="1" customWidth="1"/>
    <col min="24" max="24" width="7.109375" style="25" hidden="1" customWidth="1"/>
    <col min="25" max="25" width="2.33203125" style="25" hidden="1" customWidth="1"/>
    <col min="26" max="26" width="5.77734375" style="25" hidden="1" customWidth="1"/>
    <col min="27" max="27" width="2.33203125" style="25" hidden="1" customWidth="1"/>
    <col min="28" max="28" width="10.77734375" style="25" hidden="1" customWidth="1"/>
    <col min="29" max="29" width="2.33203125" style="25" hidden="1" customWidth="1"/>
    <col min="30" max="30" width="9.109375" style="25" hidden="1" customWidth="1"/>
    <col min="31" max="31" width="2.33203125" style="25" hidden="1" customWidth="1"/>
    <col min="32" max="32" width="7.5546875" style="25" hidden="1" customWidth="1"/>
    <col min="33" max="33" width="2.33203125" style="25" hidden="1" customWidth="1"/>
    <col min="34" max="34" width="5.77734375" style="25" hidden="1" customWidth="1"/>
    <col min="35" max="35" width="2.33203125" style="25" hidden="1" customWidth="1"/>
    <col min="36" max="36" width="10.77734375" style="25" hidden="1" customWidth="1"/>
    <col min="37" max="37" width="2.33203125" style="25" hidden="1" customWidth="1"/>
    <col min="38" max="38" width="9.109375" style="25" hidden="1" customWidth="1"/>
    <col min="39" max="39" width="2.33203125" style="25" hidden="1" customWidth="1"/>
    <col min="40" max="40" width="7.109375" style="25" hidden="1" customWidth="1"/>
    <col min="41" max="41" width="2.33203125" style="25" hidden="1" customWidth="1"/>
    <col min="42" max="42" width="5.77734375" style="25" hidden="1" customWidth="1"/>
    <col min="43" max="43" width="2.33203125" style="25" hidden="1" customWidth="1"/>
    <col min="44" max="44" width="10.77734375" style="25" hidden="1" customWidth="1"/>
    <col min="45" max="45" width="2.33203125" style="25" hidden="1" customWidth="1"/>
    <col min="46" max="46" width="9.109375" style="25" hidden="1" customWidth="1"/>
    <col min="47" max="47" width="2.33203125" style="25" hidden="1" customWidth="1"/>
    <col min="48" max="48" width="7.5546875" style="25" hidden="1" customWidth="1"/>
    <col min="49" max="49" width="2.33203125" style="25" hidden="1" customWidth="1"/>
    <col min="50" max="50" width="5.77734375" style="25" hidden="1" customWidth="1"/>
    <col min="51" max="51" width="2.33203125" style="25" hidden="1" customWidth="1"/>
    <col min="52" max="52" width="10.77734375" style="25" hidden="1" customWidth="1"/>
    <col min="53" max="53" width="2.33203125" style="25" hidden="1" customWidth="1"/>
    <col min="54" max="54" width="9.109375" style="25" hidden="1" customWidth="1"/>
    <col min="55" max="55" width="2.33203125" style="25" hidden="1" customWidth="1"/>
    <col min="56" max="56" width="6.77734375" style="25" hidden="1" customWidth="1"/>
    <col min="57" max="57" width="2.33203125" style="25" hidden="1" customWidth="1"/>
    <col min="58" max="58" width="5.77734375" style="25" hidden="1" customWidth="1"/>
    <col min="59" max="59" width="2.33203125" style="25" hidden="1" customWidth="1"/>
    <col min="60" max="60" width="10.77734375" style="25" hidden="1" customWidth="1"/>
    <col min="61" max="61" width="2.33203125" style="25" hidden="1" customWidth="1"/>
    <col min="62" max="62" width="9.109375" style="25" hidden="1" customWidth="1"/>
    <col min="63" max="63" width="2.33203125" style="25" hidden="1" customWidth="1"/>
    <col min="64" max="64" width="6.33203125" style="25" hidden="1" customWidth="1"/>
    <col min="65" max="65" width="2.33203125" style="25" hidden="1" customWidth="1"/>
    <col min="66" max="66" width="5.77734375" style="25" hidden="1" customWidth="1"/>
    <col min="67" max="67" width="2.33203125" style="25" hidden="1" customWidth="1"/>
    <col min="68" max="68" width="10.77734375" style="25" hidden="1" customWidth="1"/>
    <col min="69" max="69" width="2.33203125" style="25" hidden="1" customWidth="1"/>
    <col min="70" max="70" width="9.109375" style="25" hidden="1" customWidth="1"/>
    <col min="71" max="71" width="2.33203125" style="25" hidden="1" customWidth="1"/>
    <col min="72" max="72" width="7.109375" style="25" hidden="1" customWidth="1"/>
    <col min="73" max="73" width="2.33203125" style="25" hidden="1" customWidth="1"/>
    <col min="74" max="74" width="5.77734375" style="25" hidden="1" customWidth="1"/>
    <col min="75" max="75" width="2.33203125" style="25" hidden="1" customWidth="1"/>
    <col min="76" max="76" width="10.77734375" style="25" hidden="1" customWidth="1"/>
    <col min="77" max="77" width="2.33203125" style="25" hidden="1" customWidth="1"/>
    <col min="78" max="78" width="9.109375" style="25" hidden="1" customWidth="1"/>
    <col min="79" max="79" width="2.33203125" style="25" hidden="1" customWidth="1"/>
    <col min="80" max="80" width="7.5546875" style="25" hidden="1" customWidth="1"/>
    <col min="81" max="81" width="2.33203125" style="25" hidden="1" customWidth="1"/>
    <col min="82" max="82" width="5.77734375" style="25" hidden="1" customWidth="1"/>
    <col min="83" max="83" width="2.33203125" style="25" hidden="1" customWidth="1"/>
    <col min="84" max="84" width="10.77734375" style="25" hidden="1" customWidth="1"/>
    <col min="85" max="85" width="2.33203125" style="25" hidden="1" customWidth="1"/>
    <col min="86" max="86" width="9.109375" style="25" hidden="1" customWidth="1"/>
    <col min="87" max="87" width="2.33203125" style="25" hidden="1" customWidth="1"/>
    <col min="88" max="88" width="7.109375" style="25" hidden="1" customWidth="1"/>
    <col min="89" max="89" width="2.33203125" style="25" hidden="1" customWidth="1"/>
    <col min="90" max="90" width="5.77734375" style="25" hidden="1" customWidth="1"/>
    <col min="91" max="91" width="2.33203125" style="25" hidden="1" customWidth="1"/>
    <col min="92" max="92" width="10.77734375" style="25" hidden="1" customWidth="1"/>
    <col min="93" max="93" width="2.33203125" style="25" hidden="1" customWidth="1"/>
    <col min="94" max="94" width="9.109375" style="25" hidden="1" customWidth="1"/>
    <col min="95" max="95" width="2.33203125" style="25" hidden="1" customWidth="1"/>
    <col min="96" max="96" width="7.5546875" style="25" customWidth="1"/>
    <col min="97" max="97" width="2.33203125" style="25" hidden="1" customWidth="1"/>
    <col min="98" max="98" width="5.77734375" style="25" hidden="1" customWidth="1"/>
    <col min="99" max="99" width="2.33203125" style="25" hidden="1" customWidth="1"/>
    <col min="100" max="100" width="10.77734375" style="25" hidden="1" customWidth="1"/>
    <col min="101" max="101" width="2.33203125" style="25" hidden="1" customWidth="1"/>
    <col min="102" max="102" width="9.109375" style="25" hidden="1" customWidth="1"/>
    <col min="103" max="103" width="2.33203125" style="25" customWidth="1"/>
    <col min="104" max="104" width="2.33203125" style="25" hidden="1" customWidth="1"/>
    <col min="105" max="105" width="7.88671875" style="25" bestFit="1" customWidth="1"/>
    <col min="106" max="106" width="2.33203125" style="25" customWidth="1"/>
    <col min="107" max="107" width="7.88671875" style="25" bestFit="1" customWidth="1"/>
    <col min="108" max="108" width="2.33203125" style="25" customWidth="1"/>
    <col min="109" max="109" width="10.77734375" style="25" bestFit="1" customWidth="1"/>
    <col min="110" max="110" width="2.33203125" style="25" customWidth="1"/>
    <col min="111" max="111" width="9.109375" style="25" bestFit="1" customWidth="1"/>
  </cols>
  <sheetData>
    <row r="1" spans="1:111" ht="15" thickBot="1" x14ac:dyDescent="0.35">
      <c r="A1" s="2"/>
      <c r="B1" s="2"/>
      <c r="C1" s="2"/>
      <c r="D1" s="2"/>
      <c r="E1" s="2"/>
      <c r="F1" s="2"/>
      <c r="G1" s="2"/>
      <c r="H1" s="4"/>
      <c r="I1" s="3"/>
      <c r="J1" s="4"/>
      <c r="K1" s="3"/>
      <c r="L1" s="4"/>
      <c r="M1" s="3"/>
      <c r="N1" s="4"/>
      <c r="O1" s="1"/>
      <c r="P1" s="4"/>
      <c r="Q1" s="3"/>
      <c r="R1" s="4"/>
      <c r="S1" s="3"/>
      <c r="T1" s="4"/>
      <c r="U1" s="3"/>
      <c r="V1" s="4"/>
      <c r="W1" s="1"/>
      <c r="X1" s="4"/>
      <c r="Y1" s="3"/>
      <c r="Z1" s="4"/>
      <c r="AA1" s="3"/>
      <c r="AB1" s="4"/>
      <c r="AC1" s="3"/>
      <c r="AD1" s="4"/>
      <c r="AE1" s="1"/>
      <c r="AF1" s="4"/>
      <c r="AG1" s="3"/>
      <c r="AH1" s="4"/>
      <c r="AI1" s="3"/>
      <c r="AJ1" s="4"/>
      <c r="AK1" s="3"/>
      <c r="AL1" s="4"/>
      <c r="AM1" s="1"/>
      <c r="AN1" s="4"/>
      <c r="AO1" s="3"/>
      <c r="AP1" s="4"/>
      <c r="AQ1" s="3"/>
      <c r="AR1" s="4"/>
      <c r="AS1" s="3"/>
      <c r="AT1" s="4"/>
      <c r="AU1" s="1"/>
      <c r="AV1" s="4"/>
      <c r="AW1" s="3"/>
      <c r="AX1" s="4"/>
      <c r="AY1" s="3"/>
      <c r="AZ1" s="4"/>
      <c r="BA1" s="3"/>
      <c r="BB1" s="4"/>
      <c r="BC1" s="1"/>
      <c r="BD1" s="4"/>
      <c r="BE1" s="3"/>
      <c r="BF1" s="4"/>
      <c r="BG1" s="3"/>
      <c r="BH1" s="4"/>
      <c r="BI1" s="3"/>
      <c r="BJ1" s="4"/>
      <c r="BK1" s="1"/>
      <c r="BL1" s="4"/>
      <c r="BM1" s="3"/>
      <c r="BN1" s="4"/>
      <c r="BO1" s="3"/>
      <c r="BP1" s="4"/>
      <c r="BQ1" s="3"/>
      <c r="BR1" s="4"/>
      <c r="BS1" s="1"/>
      <c r="BT1" s="4"/>
      <c r="BU1" s="3"/>
      <c r="BV1" s="4"/>
      <c r="BW1" s="3"/>
      <c r="BX1" s="4"/>
      <c r="BY1" s="3"/>
      <c r="BZ1" s="4"/>
      <c r="CA1" s="1"/>
      <c r="CB1" s="4"/>
      <c r="CC1" s="3"/>
      <c r="CD1" s="4"/>
      <c r="CE1" s="3"/>
      <c r="CF1" s="4"/>
      <c r="CG1" s="3"/>
      <c r="CH1" s="4"/>
      <c r="CI1" s="1"/>
      <c r="CJ1" s="4"/>
      <c r="CK1" s="3"/>
      <c r="CL1" s="4"/>
      <c r="CM1" s="3"/>
      <c r="CN1" s="4"/>
      <c r="CO1" s="3"/>
      <c r="CP1" s="4"/>
      <c r="CQ1" s="1"/>
      <c r="CR1" s="4"/>
      <c r="CS1" s="3"/>
      <c r="CT1" s="4"/>
      <c r="CU1" s="3"/>
      <c r="CV1" s="4"/>
      <c r="CW1" s="3"/>
      <c r="CX1" s="4"/>
      <c r="CY1" s="4"/>
      <c r="CZ1" s="1"/>
      <c r="DA1" s="5"/>
      <c r="DB1" s="3"/>
      <c r="DC1" s="4"/>
      <c r="DD1" s="3"/>
      <c r="DE1" s="4"/>
      <c r="DF1" s="3"/>
      <c r="DG1" s="4"/>
    </row>
    <row r="2" spans="1:111" s="23" customFormat="1" ht="15.6" thickTop="1" thickBot="1" x14ac:dyDescent="0.35">
      <c r="A2" s="20"/>
      <c r="B2" s="20"/>
      <c r="C2" s="20"/>
      <c r="D2" s="20"/>
      <c r="E2" s="20"/>
      <c r="F2" s="20"/>
      <c r="G2" s="20"/>
      <c r="H2" s="21" t="s">
        <v>0</v>
      </c>
      <c r="I2" s="22"/>
      <c r="J2" s="21" t="s">
        <v>1</v>
      </c>
      <c r="K2" s="22"/>
      <c r="L2" s="21" t="s">
        <v>2</v>
      </c>
      <c r="M2" s="22"/>
      <c r="N2" s="21" t="s">
        <v>3</v>
      </c>
      <c r="O2" s="22"/>
      <c r="P2" s="21" t="s">
        <v>4</v>
      </c>
      <c r="Q2" s="22"/>
      <c r="R2" s="21" t="s">
        <v>1</v>
      </c>
      <c r="S2" s="22"/>
      <c r="T2" s="21" t="s">
        <v>2</v>
      </c>
      <c r="U2" s="22"/>
      <c r="V2" s="21" t="s">
        <v>3</v>
      </c>
      <c r="W2" s="22"/>
      <c r="X2" s="21" t="s">
        <v>5</v>
      </c>
      <c r="Y2" s="22"/>
      <c r="Z2" s="21" t="s">
        <v>1</v>
      </c>
      <c r="AA2" s="22"/>
      <c r="AB2" s="21" t="s">
        <v>2</v>
      </c>
      <c r="AC2" s="22"/>
      <c r="AD2" s="21" t="s">
        <v>3</v>
      </c>
      <c r="AE2" s="22"/>
      <c r="AF2" s="21" t="s">
        <v>6</v>
      </c>
      <c r="AG2" s="22"/>
      <c r="AH2" s="21" t="s">
        <v>1</v>
      </c>
      <c r="AI2" s="22"/>
      <c r="AJ2" s="21" t="s">
        <v>2</v>
      </c>
      <c r="AK2" s="22"/>
      <c r="AL2" s="21" t="s">
        <v>3</v>
      </c>
      <c r="AM2" s="22"/>
      <c r="AN2" s="21" t="s">
        <v>7</v>
      </c>
      <c r="AO2" s="22"/>
      <c r="AP2" s="21" t="s">
        <v>1</v>
      </c>
      <c r="AQ2" s="22"/>
      <c r="AR2" s="21" t="s">
        <v>2</v>
      </c>
      <c r="AS2" s="22"/>
      <c r="AT2" s="21" t="s">
        <v>3</v>
      </c>
      <c r="AU2" s="22"/>
      <c r="AV2" s="21" t="s">
        <v>8</v>
      </c>
      <c r="AW2" s="22"/>
      <c r="AX2" s="21" t="s">
        <v>1</v>
      </c>
      <c r="AY2" s="22"/>
      <c r="AZ2" s="21" t="s">
        <v>2</v>
      </c>
      <c r="BA2" s="22"/>
      <c r="BB2" s="21" t="s">
        <v>3</v>
      </c>
      <c r="BC2" s="22"/>
      <c r="BD2" s="21" t="s">
        <v>9</v>
      </c>
      <c r="BE2" s="22"/>
      <c r="BF2" s="21" t="s">
        <v>1</v>
      </c>
      <c r="BG2" s="22"/>
      <c r="BH2" s="21" t="s">
        <v>2</v>
      </c>
      <c r="BI2" s="22"/>
      <c r="BJ2" s="21" t="s">
        <v>3</v>
      </c>
      <c r="BK2" s="22"/>
      <c r="BL2" s="21" t="s">
        <v>10</v>
      </c>
      <c r="BM2" s="22"/>
      <c r="BN2" s="21" t="s">
        <v>1</v>
      </c>
      <c r="BO2" s="22"/>
      <c r="BP2" s="21" t="s">
        <v>2</v>
      </c>
      <c r="BQ2" s="22"/>
      <c r="BR2" s="21" t="s">
        <v>3</v>
      </c>
      <c r="BS2" s="22"/>
      <c r="BT2" s="21" t="s">
        <v>11</v>
      </c>
      <c r="BU2" s="22"/>
      <c r="BV2" s="21" t="s">
        <v>1</v>
      </c>
      <c r="BW2" s="22"/>
      <c r="BX2" s="21" t="s">
        <v>2</v>
      </c>
      <c r="BY2" s="22"/>
      <c r="BZ2" s="21" t="s">
        <v>3</v>
      </c>
      <c r="CA2" s="22"/>
      <c r="CB2" s="21" t="s">
        <v>12</v>
      </c>
      <c r="CC2" s="22"/>
      <c r="CD2" s="21" t="s">
        <v>1</v>
      </c>
      <c r="CE2" s="22"/>
      <c r="CF2" s="21" t="s">
        <v>2</v>
      </c>
      <c r="CG2" s="22"/>
      <c r="CH2" s="21" t="s">
        <v>3</v>
      </c>
      <c r="CI2" s="22"/>
      <c r="CJ2" s="21" t="s">
        <v>13</v>
      </c>
      <c r="CK2" s="22"/>
      <c r="CL2" s="21" t="s">
        <v>1</v>
      </c>
      <c r="CM2" s="22"/>
      <c r="CN2" s="21" t="s">
        <v>2</v>
      </c>
      <c r="CO2" s="22"/>
      <c r="CP2" s="21" t="s">
        <v>3</v>
      </c>
      <c r="CQ2" s="22"/>
      <c r="CR2" s="21" t="s">
        <v>14</v>
      </c>
      <c r="CS2" s="22"/>
      <c r="CT2" s="21" t="s">
        <v>1</v>
      </c>
      <c r="CU2" s="22"/>
      <c r="CV2" s="21" t="s">
        <v>2</v>
      </c>
      <c r="CW2" s="22"/>
      <c r="CX2" s="21" t="s">
        <v>3</v>
      </c>
      <c r="CY2" s="28"/>
      <c r="CZ2" s="22"/>
      <c r="DA2" s="21" t="s">
        <v>76</v>
      </c>
      <c r="DB2" s="22"/>
      <c r="DC2" s="21" t="s">
        <v>1</v>
      </c>
      <c r="DD2" s="22"/>
      <c r="DE2" s="21" t="s">
        <v>77</v>
      </c>
      <c r="DF2" s="22"/>
      <c r="DG2" s="21" t="s">
        <v>3</v>
      </c>
    </row>
    <row r="3" spans="1:111" ht="15" hidden="1" thickTop="1" x14ac:dyDescent="0.3">
      <c r="A3" s="2"/>
      <c r="B3" s="2" t="s">
        <v>15</v>
      </c>
      <c r="C3" s="2"/>
      <c r="D3" s="2"/>
      <c r="E3" s="2"/>
      <c r="F3" s="2"/>
      <c r="G3" s="2"/>
      <c r="H3" s="6"/>
      <c r="I3" s="7"/>
      <c r="J3" s="6"/>
      <c r="K3" s="7"/>
      <c r="L3" s="6"/>
      <c r="M3" s="7"/>
      <c r="N3" s="8"/>
      <c r="O3" s="7"/>
      <c r="P3" s="6"/>
      <c r="Q3" s="7"/>
      <c r="R3" s="6"/>
      <c r="S3" s="7"/>
      <c r="T3" s="6"/>
      <c r="U3" s="7"/>
      <c r="V3" s="8"/>
      <c r="W3" s="7"/>
      <c r="X3" s="6"/>
      <c r="Y3" s="7"/>
      <c r="Z3" s="6"/>
      <c r="AA3" s="7"/>
      <c r="AB3" s="6"/>
      <c r="AC3" s="7"/>
      <c r="AD3" s="8"/>
      <c r="AE3" s="7"/>
      <c r="AF3" s="6"/>
      <c r="AG3" s="7"/>
      <c r="AH3" s="6"/>
      <c r="AI3" s="7"/>
      <c r="AJ3" s="6"/>
      <c r="AK3" s="7"/>
      <c r="AL3" s="8"/>
      <c r="AM3" s="7"/>
      <c r="AN3" s="6"/>
      <c r="AO3" s="7"/>
      <c r="AP3" s="6"/>
      <c r="AQ3" s="7"/>
      <c r="AR3" s="6"/>
      <c r="AS3" s="7"/>
      <c r="AT3" s="8"/>
      <c r="AU3" s="7"/>
      <c r="AV3" s="6"/>
      <c r="AW3" s="7"/>
      <c r="AX3" s="6"/>
      <c r="AY3" s="7"/>
      <c r="AZ3" s="6"/>
      <c r="BA3" s="7"/>
      <c r="BB3" s="8"/>
      <c r="BC3" s="7"/>
      <c r="BD3" s="6"/>
      <c r="BE3" s="7"/>
      <c r="BF3" s="7"/>
      <c r="BG3" s="7"/>
      <c r="BH3" s="7"/>
      <c r="BI3" s="7"/>
      <c r="BJ3" s="7"/>
      <c r="BK3" s="7"/>
      <c r="BL3" s="6"/>
      <c r="BM3" s="7"/>
      <c r="BN3" s="7"/>
      <c r="BO3" s="7"/>
      <c r="BP3" s="7"/>
      <c r="BQ3" s="7"/>
      <c r="BR3" s="7"/>
      <c r="BS3" s="7"/>
      <c r="BT3" s="6"/>
      <c r="BU3" s="7"/>
      <c r="BV3" s="7"/>
      <c r="BW3" s="7"/>
      <c r="BX3" s="7"/>
      <c r="BY3" s="7"/>
      <c r="BZ3" s="7"/>
      <c r="CA3" s="7"/>
      <c r="CB3" s="6"/>
      <c r="CC3" s="7"/>
      <c r="CD3" s="7"/>
      <c r="CE3" s="7"/>
      <c r="CF3" s="7"/>
      <c r="CG3" s="7"/>
      <c r="CH3" s="7"/>
      <c r="CI3" s="7"/>
      <c r="CJ3" s="6"/>
      <c r="CK3" s="7"/>
      <c r="CL3" s="7"/>
      <c r="CM3" s="7"/>
      <c r="CN3" s="7"/>
      <c r="CO3" s="7"/>
      <c r="CP3" s="7"/>
      <c r="CQ3" s="7"/>
      <c r="CR3" s="6"/>
      <c r="CS3" s="7"/>
      <c r="CT3" s="7"/>
      <c r="CU3" s="7"/>
      <c r="CV3" s="7"/>
      <c r="CW3" s="7"/>
      <c r="CX3" s="7"/>
      <c r="CY3" s="7"/>
      <c r="CZ3" s="7"/>
      <c r="DA3" s="6"/>
      <c r="DB3" s="7"/>
      <c r="DC3" s="6"/>
      <c r="DD3" s="7"/>
      <c r="DE3" s="6"/>
      <c r="DF3" s="7"/>
      <c r="DG3" s="8"/>
    </row>
    <row r="4" spans="1:111" ht="15" thickTop="1" x14ac:dyDescent="0.3">
      <c r="A4" s="2"/>
      <c r="B4" s="2"/>
      <c r="C4" s="2"/>
      <c r="D4" s="2" t="s">
        <v>16</v>
      </c>
      <c r="E4" s="2"/>
      <c r="F4" s="2"/>
      <c r="G4" s="2"/>
      <c r="H4" s="6"/>
      <c r="I4" s="7"/>
      <c r="J4" s="6"/>
      <c r="K4" s="7"/>
      <c r="L4" s="6"/>
      <c r="M4" s="7"/>
      <c r="N4" s="8"/>
      <c r="O4" s="7"/>
      <c r="P4" s="6"/>
      <c r="Q4" s="7"/>
      <c r="R4" s="6"/>
      <c r="S4" s="7"/>
      <c r="T4" s="6"/>
      <c r="U4" s="7"/>
      <c r="V4" s="8"/>
      <c r="W4" s="7"/>
      <c r="X4" s="6"/>
      <c r="Y4" s="7"/>
      <c r="Z4" s="6"/>
      <c r="AA4" s="7"/>
      <c r="AB4" s="6"/>
      <c r="AC4" s="7"/>
      <c r="AD4" s="8"/>
      <c r="AE4" s="7"/>
      <c r="AF4" s="6"/>
      <c r="AG4" s="7"/>
      <c r="AH4" s="6"/>
      <c r="AI4" s="7"/>
      <c r="AJ4" s="6"/>
      <c r="AK4" s="7"/>
      <c r="AL4" s="8"/>
      <c r="AM4" s="7"/>
      <c r="AN4" s="6"/>
      <c r="AO4" s="7"/>
      <c r="AP4" s="6"/>
      <c r="AQ4" s="7"/>
      <c r="AR4" s="6"/>
      <c r="AS4" s="7"/>
      <c r="AT4" s="8"/>
      <c r="AU4" s="7"/>
      <c r="AV4" s="6"/>
      <c r="AW4" s="7"/>
      <c r="AX4" s="6"/>
      <c r="AY4" s="7"/>
      <c r="AZ4" s="6"/>
      <c r="BA4" s="7"/>
      <c r="BB4" s="8"/>
      <c r="BC4" s="7"/>
      <c r="BD4" s="6"/>
      <c r="BE4" s="7"/>
      <c r="BF4" s="7"/>
      <c r="BG4" s="7"/>
      <c r="BH4" s="7"/>
      <c r="BI4" s="7"/>
      <c r="BJ4" s="7"/>
      <c r="BK4" s="7"/>
      <c r="BL4" s="6"/>
      <c r="BM4" s="7"/>
      <c r="BN4" s="7"/>
      <c r="BO4" s="7"/>
      <c r="BP4" s="7"/>
      <c r="BQ4" s="7"/>
      <c r="BR4" s="7"/>
      <c r="BS4" s="7"/>
      <c r="BT4" s="6"/>
      <c r="BU4" s="7"/>
      <c r="BV4" s="7"/>
      <c r="BW4" s="7"/>
      <c r="BX4" s="7"/>
      <c r="BY4" s="7"/>
      <c r="BZ4" s="7"/>
      <c r="CA4" s="7"/>
      <c r="CB4" s="6"/>
      <c r="CC4" s="7"/>
      <c r="CD4" s="7"/>
      <c r="CE4" s="7"/>
      <c r="CF4" s="7"/>
      <c r="CG4" s="7"/>
      <c r="CH4" s="7"/>
      <c r="CI4" s="7"/>
      <c r="CJ4" s="6"/>
      <c r="CK4" s="7"/>
      <c r="CL4" s="7"/>
      <c r="CM4" s="7"/>
      <c r="CN4" s="7"/>
      <c r="CO4" s="7"/>
      <c r="CP4" s="7"/>
      <c r="CQ4" s="7"/>
      <c r="CR4" s="6"/>
      <c r="CS4" s="7"/>
      <c r="CT4" s="7"/>
      <c r="CU4" s="7"/>
      <c r="CV4" s="7"/>
      <c r="CW4" s="7"/>
      <c r="CX4" s="7"/>
      <c r="CY4" s="7"/>
      <c r="CZ4" s="7"/>
      <c r="DA4" s="6"/>
      <c r="DB4" s="7"/>
      <c r="DC4" s="6"/>
      <c r="DD4" s="7"/>
      <c r="DE4" s="6"/>
      <c r="DF4" s="7"/>
      <c r="DG4" s="8"/>
    </row>
    <row r="5" spans="1:111" hidden="1" x14ac:dyDescent="0.3">
      <c r="A5" s="2"/>
      <c r="B5" s="2"/>
      <c r="C5" s="2"/>
      <c r="D5" s="2"/>
      <c r="E5" s="2" t="s">
        <v>17</v>
      </c>
      <c r="F5" s="2"/>
      <c r="G5" s="2"/>
      <c r="H5" s="6"/>
      <c r="I5" s="7"/>
      <c r="J5" s="6"/>
      <c r="K5" s="7"/>
      <c r="L5" s="6"/>
      <c r="M5" s="7"/>
      <c r="N5" s="8"/>
      <c r="O5" s="7"/>
      <c r="P5" s="6"/>
      <c r="Q5" s="7"/>
      <c r="R5" s="6"/>
      <c r="S5" s="7"/>
      <c r="T5" s="6"/>
      <c r="U5" s="7"/>
      <c r="V5" s="8"/>
      <c r="W5" s="7"/>
      <c r="X5" s="6"/>
      <c r="Y5" s="7"/>
      <c r="Z5" s="6"/>
      <c r="AA5" s="7"/>
      <c r="AB5" s="6"/>
      <c r="AC5" s="7"/>
      <c r="AD5" s="8"/>
      <c r="AE5" s="7"/>
      <c r="AF5" s="6"/>
      <c r="AG5" s="7"/>
      <c r="AH5" s="6"/>
      <c r="AI5" s="7"/>
      <c r="AJ5" s="6"/>
      <c r="AK5" s="7"/>
      <c r="AL5" s="8"/>
      <c r="AM5" s="7"/>
      <c r="AN5" s="6"/>
      <c r="AO5" s="7"/>
      <c r="AP5" s="6"/>
      <c r="AQ5" s="7"/>
      <c r="AR5" s="6"/>
      <c r="AS5" s="7"/>
      <c r="AT5" s="8"/>
      <c r="AU5" s="7"/>
      <c r="AV5" s="6"/>
      <c r="AW5" s="7"/>
      <c r="AX5" s="6"/>
      <c r="AY5" s="7"/>
      <c r="AZ5" s="6"/>
      <c r="BA5" s="7"/>
      <c r="BB5" s="8"/>
      <c r="BC5" s="7"/>
      <c r="BD5" s="6"/>
      <c r="BE5" s="7"/>
      <c r="BF5" s="7"/>
      <c r="BG5" s="7"/>
      <c r="BH5" s="7"/>
      <c r="BI5" s="7"/>
      <c r="BJ5" s="7"/>
      <c r="BK5" s="7"/>
      <c r="BL5" s="6"/>
      <c r="BM5" s="7"/>
      <c r="BN5" s="7"/>
      <c r="BO5" s="7"/>
      <c r="BP5" s="7"/>
      <c r="BQ5" s="7"/>
      <c r="BR5" s="7"/>
      <c r="BS5" s="7"/>
      <c r="BT5" s="6"/>
      <c r="BU5" s="7"/>
      <c r="BV5" s="7"/>
      <c r="BW5" s="7"/>
      <c r="BX5" s="7"/>
      <c r="BY5" s="7"/>
      <c r="BZ5" s="7"/>
      <c r="CA5" s="7"/>
      <c r="CB5" s="6"/>
      <c r="CC5" s="7"/>
      <c r="CD5" s="7"/>
      <c r="CE5" s="7"/>
      <c r="CF5" s="7"/>
      <c r="CG5" s="7"/>
      <c r="CH5" s="7"/>
      <c r="CI5" s="7"/>
      <c r="CJ5" s="6"/>
      <c r="CK5" s="7"/>
      <c r="CL5" s="7"/>
      <c r="CM5" s="7"/>
      <c r="CN5" s="7"/>
      <c r="CO5" s="7"/>
      <c r="CP5" s="7"/>
      <c r="CQ5" s="7"/>
      <c r="CR5" s="6"/>
      <c r="CS5" s="7"/>
      <c r="CT5" s="7"/>
      <c r="CU5" s="7"/>
      <c r="CV5" s="7"/>
      <c r="CW5" s="7"/>
      <c r="CX5" s="7"/>
      <c r="CY5" s="7"/>
      <c r="CZ5" s="7"/>
      <c r="DA5" s="6"/>
      <c r="DB5" s="7"/>
      <c r="DC5" s="6"/>
      <c r="DD5" s="7"/>
      <c r="DE5" s="6"/>
      <c r="DF5" s="7"/>
      <c r="DG5" s="8"/>
    </row>
    <row r="6" spans="1:111" hidden="1" x14ac:dyDescent="0.3">
      <c r="A6" s="2"/>
      <c r="B6" s="2"/>
      <c r="C6" s="2"/>
      <c r="D6" s="2"/>
      <c r="E6" s="2"/>
      <c r="F6" s="2" t="s">
        <v>18</v>
      </c>
      <c r="G6" s="2"/>
      <c r="H6" s="6">
        <v>0</v>
      </c>
      <c r="I6" s="7"/>
      <c r="J6" s="6"/>
      <c r="K6" s="7"/>
      <c r="L6" s="6"/>
      <c r="M6" s="7"/>
      <c r="N6" s="8"/>
      <c r="O6" s="7"/>
      <c r="P6" s="6">
        <v>0</v>
      </c>
      <c r="Q6" s="7"/>
      <c r="R6" s="6"/>
      <c r="S6" s="7"/>
      <c r="T6" s="6"/>
      <c r="U6" s="7"/>
      <c r="V6" s="8"/>
      <c r="W6" s="7"/>
      <c r="X6" s="6">
        <v>185.08</v>
      </c>
      <c r="Y6" s="7"/>
      <c r="Z6" s="6"/>
      <c r="AA6" s="7"/>
      <c r="AB6" s="6"/>
      <c r="AC6" s="7"/>
      <c r="AD6" s="8"/>
      <c r="AE6" s="7"/>
      <c r="AF6" s="6">
        <v>0</v>
      </c>
      <c r="AG6" s="7"/>
      <c r="AH6" s="6"/>
      <c r="AI6" s="7"/>
      <c r="AJ6" s="6"/>
      <c r="AK6" s="7"/>
      <c r="AL6" s="8"/>
      <c r="AM6" s="7"/>
      <c r="AN6" s="6">
        <v>0</v>
      </c>
      <c r="AO6" s="7"/>
      <c r="AP6" s="6"/>
      <c r="AQ6" s="7"/>
      <c r="AR6" s="6"/>
      <c r="AS6" s="7"/>
      <c r="AT6" s="8"/>
      <c r="AU6" s="7"/>
      <c r="AV6" s="6">
        <v>0</v>
      </c>
      <c r="AW6" s="7"/>
      <c r="AX6" s="6"/>
      <c r="AY6" s="7"/>
      <c r="AZ6" s="6"/>
      <c r="BA6" s="7"/>
      <c r="BB6" s="8"/>
      <c r="BC6" s="7"/>
      <c r="BD6" s="6">
        <v>0</v>
      </c>
      <c r="BE6" s="7"/>
      <c r="BF6" s="7"/>
      <c r="BG6" s="7"/>
      <c r="BH6" s="7"/>
      <c r="BI6" s="7"/>
      <c r="BJ6" s="7"/>
      <c r="BK6" s="7"/>
      <c r="BL6" s="6">
        <v>0</v>
      </c>
      <c r="BM6" s="7"/>
      <c r="BN6" s="7"/>
      <c r="BO6" s="7"/>
      <c r="BP6" s="7"/>
      <c r="BQ6" s="7"/>
      <c r="BR6" s="7"/>
      <c r="BS6" s="7"/>
      <c r="BT6" s="6">
        <v>0</v>
      </c>
      <c r="BU6" s="7"/>
      <c r="BV6" s="7"/>
      <c r="BW6" s="7"/>
      <c r="BX6" s="7"/>
      <c r="BY6" s="7"/>
      <c r="BZ6" s="7"/>
      <c r="CA6" s="7"/>
      <c r="CB6" s="6">
        <v>256.58</v>
      </c>
      <c r="CC6" s="7"/>
      <c r="CD6" s="7"/>
      <c r="CE6" s="7"/>
      <c r="CF6" s="7"/>
      <c r="CG6" s="7"/>
      <c r="CH6" s="7"/>
      <c r="CI6" s="7"/>
      <c r="CJ6" s="6">
        <v>0</v>
      </c>
      <c r="CK6" s="7"/>
      <c r="CL6" s="7"/>
      <c r="CM6" s="7"/>
      <c r="CN6" s="7"/>
      <c r="CO6" s="7"/>
      <c r="CP6" s="7"/>
      <c r="CQ6" s="7"/>
      <c r="CR6" s="6">
        <v>0</v>
      </c>
      <c r="CS6" s="7"/>
      <c r="CT6" s="7"/>
      <c r="CU6" s="7"/>
      <c r="CV6" s="7"/>
      <c r="CW6" s="7"/>
      <c r="CX6" s="7"/>
      <c r="CY6" s="7"/>
      <c r="CZ6" s="7"/>
      <c r="DA6" s="6">
        <f>ROUND(H6+P6+X6+AF6+AN6+AV6+BD6+BL6+BT6+CB6+CJ6+CR6,5)</f>
        <v>441.66</v>
      </c>
      <c r="DB6" s="7"/>
      <c r="DC6" s="6"/>
      <c r="DD6" s="7"/>
      <c r="DE6" s="6"/>
      <c r="DF6" s="7"/>
      <c r="DG6" s="8"/>
    </row>
    <row r="7" spans="1:111" hidden="1" x14ac:dyDescent="0.3">
      <c r="A7" s="2"/>
      <c r="B7" s="2"/>
      <c r="C7" s="2"/>
      <c r="D7" s="2"/>
      <c r="E7" s="2"/>
      <c r="F7" s="2" t="s">
        <v>19</v>
      </c>
      <c r="G7" s="2"/>
      <c r="H7" s="6">
        <v>11.86</v>
      </c>
      <c r="I7" s="7"/>
      <c r="J7" s="6"/>
      <c r="K7" s="7"/>
      <c r="L7" s="6"/>
      <c r="M7" s="7"/>
      <c r="N7" s="8"/>
      <c r="O7" s="7"/>
      <c r="P7" s="6">
        <v>11.49</v>
      </c>
      <c r="Q7" s="7"/>
      <c r="R7" s="6"/>
      <c r="S7" s="7"/>
      <c r="T7" s="6"/>
      <c r="U7" s="7"/>
      <c r="V7" s="8"/>
      <c r="W7" s="7"/>
      <c r="X7" s="6">
        <v>11.12</v>
      </c>
      <c r="Y7" s="7"/>
      <c r="Z7" s="6"/>
      <c r="AA7" s="7"/>
      <c r="AB7" s="6"/>
      <c r="AC7" s="7"/>
      <c r="AD7" s="8"/>
      <c r="AE7" s="7"/>
      <c r="AF7" s="6">
        <v>11.12</v>
      </c>
      <c r="AG7" s="7"/>
      <c r="AH7" s="6"/>
      <c r="AI7" s="7"/>
      <c r="AJ7" s="6"/>
      <c r="AK7" s="7"/>
      <c r="AL7" s="8"/>
      <c r="AM7" s="7"/>
      <c r="AN7" s="6">
        <v>5.74</v>
      </c>
      <c r="AO7" s="7"/>
      <c r="AP7" s="6"/>
      <c r="AQ7" s="7"/>
      <c r="AR7" s="6"/>
      <c r="AS7" s="7"/>
      <c r="AT7" s="8"/>
      <c r="AU7" s="7"/>
      <c r="AV7" s="6">
        <v>2.1</v>
      </c>
      <c r="AW7" s="7"/>
      <c r="AX7" s="6"/>
      <c r="AY7" s="7"/>
      <c r="AZ7" s="6"/>
      <c r="BA7" s="7"/>
      <c r="BB7" s="8"/>
      <c r="BC7" s="7"/>
      <c r="BD7" s="6">
        <v>1.87</v>
      </c>
      <c r="BE7" s="7"/>
      <c r="BF7" s="7"/>
      <c r="BG7" s="7"/>
      <c r="BH7" s="7"/>
      <c r="BI7" s="7"/>
      <c r="BJ7" s="7"/>
      <c r="BK7" s="7"/>
      <c r="BL7" s="6">
        <v>1.35</v>
      </c>
      <c r="BM7" s="7"/>
      <c r="BN7" s="7"/>
      <c r="BO7" s="7"/>
      <c r="BP7" s="7"/>
      <c r="BQ7" s="7"/>
      <c r="BR7" s="7"/>
      <c r="BS7" s="7"/>
      <c r="BT7" s="6">
        <v>1.6</v>
      </c>
      <c r="BU7" s="7"/>
      <c r="BV7" s="7"/>
      <c r="BW7" s="7"/>
      <c r="BX7" s="7"/>
      <c r="BY7" s="7"/>
      <c r="BZ7" s="7"/>
      <c r="CA7" s="7"/>
      <c r="CB7" s="6">
        <v>1.45</v>
      </c>
      <c r="CC7" s="7"/>
      <c r="CD7" s="7"/>
      <c r="CE7" s="7"/>
      <c r="CF7" s="7"/>
      <c r="CG7" s="7"/>
      <c r="CH7" s="7"/>
      <c r="CI7" s="7"/>
      <c r="CJ7" s="6">
        <v>1.35</v>
      </c>
      <c r="CK7" s="7"/>
      <c r="CL7" s="7"/>
      <c r="CM7" s="7"/>
      <c r="CN7" s="7"/>
      <c r="CO7" s="7"/>
      <c r="CP7" s="7"/>
      <c r="CQ7" s="7"/>
      <c r="CR7" s="6">
        <v>0</v>
      </c>
      <c r="CS7" s="7"/>
      <c r="CT7" s="7"/>
      <c r="CU7" s="7"/>
      <c r="CV7" s="7"/>
      <c r="CW7" s="7"/>
      <c r="CX7" s="7"/>
      <c r="CY7" s="7"/>
      <c r="CZ7" s="7"/>
      <c r="DA7" s="6">
        <f>ROUND(H7+P7+X7+AF7+AN7+AV7+BD7+BL7+BT7+CB7+CJ7+CR7,5)</f>
        <v>61.05</v>
      </c>
      <c r="DB7" s="7"/>
      <c r="DC7" s="6"/>
      <c r="DD7" s="7"/>
      <c r="DE7" s="6"/>
      <c r="DF7" s="7"/>
      <c r="DG7" s="8"/>
    </row>
    <row r="8" spans="1:111" ht="15" hidden="1" thickBot="1" x14ac:dyDescent="0.35">
      <c r="A8" s="2"/>
      <c r="B8" s="2"/>
      <c r="C8" s="2"/>
      <c r="D8" s="2"/>
      <c r="E8" s="2"/>
      <c r="F8" s="2" t="s">
        <v>20</v>
      </c>
      <c r="G8" s="2"/>
      <c r="H8" s="9">
        <v>0</v>
      </c>
      <c r="I8" s="7"/>
      <c r="J8" s="9">
        <v>50</v>
      </c>
      <c r="K8" s="7"/>
      <c r="L8" s="9">
        <f>ROUND((H8-J8),5)</f>
        <v>-50</v>
      </c>
      <c r="M8" s="7"/>
      <c r="N8" s="10">
        <f>ROUND(IF(J8=0, IF(H8=0, 0, 1), H8/J8),5)</f>
        <v>0</v>
      </c>
      <c r="O8" s="7"/>
      <c r="P8" s="9">
        <v>0</v>
      </c>
      <c r="Q8" s="7"/>
      <c r="R8" s="9">
        <v>0</v>
      </c>
      <c r="S8" s="7"/>
      <c r="T8" s="9">
        <f>ROUND((P8-R8),5)</f>
        <v>0</v>
      </c>
      <c r="U8" s="7"/>
      <c r="V8" s="10">
        <f>ROUND(IF(R8=0, IF(P8=0, 0, 1), P8/R8),5)</f>
        <v>0</v>
      </c>
      <c r="W8" s="7"/>
      <c r="X8" s="9">
        <v>0</v>
      </c>
      <c r="Y8" s="7"/>
      <c r="Z8" s="9">
        <v>0</v>
      </c>
      <c r="AA8" s="7"/>
      <c r="AB8" s="9">
        <f>ROUND((X8-Z8),5)</f>
        <v>0</v>
      </c>
      <c r="AC8" s="7"/>
      <c r="AD8" s="10">
        <f>ROUND(IF(Z8=0, IF(X8=0, 0, 1), X8/Z8),5)</f>
        <v>0</v>
      </c>
      <c r="AE8" s="7"/>
      <c r="AF8" s="9">
        <v>0</v>
      </c>
      <c r="AG8" s="7"/>
      <c r="AH8" s="9">
        <v>0</v>
      </c>
      <c r="AI8" s="7"/>
      <c r="AJ8" s="9">
        <f>ROUND((AF8-AH8),5)</f>
        <v>0</v>
      </c>
      <c r="AK8" s="7"/>
      <c r="AL8" s="10">
        <f>ROUND(IF(AH8=0, IF(AF8=0, 0, 1), AF8/AH8),5)</f>
        <v>0</v>
      </c>
      <c r="AM8" s="7"/>
      <c r="AN8" s="9">
        <v>130.28</v>
      </c>
      <c r="AO8" s="7"/>
      <c r="AP8" s="9">
        <v>0</v>
      </c>
      <c r="AQ8" s="7"/>
      <c r="AR8" s="9">
        <f>ROUND((AN8-AP8),5)</f>
        <v>130.28</v>
      </c>
      <c r="AS8" s="7"/>
      <c r="AT8" s="10">
        <f>ROUND(IF(AP8=0, IF(AN8=0, 0, 1), AN8/AP8),5)</f>
        <v>1</v>
      </c>
      <c r="AU8" s="7"/>
      <c r="AV8" s="9">
        <v>150.04</v>
      </c>
      <c r="AW8" s="7"/>
      <c r="AX8" s="9">
        <v>0</v>
      </c>
      <c r="AY8" s="7"/>
      <c r="AZ8" s="9">
        <f>ROUND((AV8-AX8),5)</f>
        <v>150.04</v>
      </c>
      <c r="BA8" s="7"/>
      <c r="BB8" s="10">
        <f>ROUND(IF(AX8=0, IF(AV8=0, 0, 1), AV8/AX8),5)</f>
        <v>1</v>
      </c>
      <c r="BC8" s="7"/>
      <c r="BD8" s="9">
        <v>155.97999999999999</v>
      </c>
      <c r="BE8" s="7"/>
      <c r="BF8" s="7"/>
      <c r="BG8" s="7"/>
      <c r="BH8" s="7"/>
      <c r="BI8" s="7"/>
      <c r="BJ8" s="7"/>
      <c r="BK8" s="7"/>
      <c r="BL8" s="9">
        <v>157.97</v>
      </c>
      <c r="BM8" s="7"/>
      <c r="BN8" s="7"/>
      <c r="BO8" s="7"/>
      <c r="BP8" s="7"/>
      <c r="BQ8" s="7"/>
      <c r="BR8" s="7"/>
      <c r="BS8" s="7"/>
      <c r="BT8" s="9">
        <v>140.04</v>
      </c>
      <c r="BU8" s="7"/>
      <c r="BV8" s="7"/>
      <c r="BW8" s="7"/>
      <c r="BX8" s="7"/>
      <c r="BY8" s="7"/>
      <c r="BZ8" s="7"/>
      <c r="CA8" s="7"/>
      <c r="CB8" s="9">
        <v>96.59</v>
      </c>
      <c r="CC8" s="7"/>
      <c r="CD8" s="7"/>
      <c r="CE8" s="7"/>
      <c r="CF8" s="7"/>
      <c r="CG8" s="7"/>
      <c r="CH8" s="7"/>
      <c r="CI8" s="7"/>
      <c r="CJ8" s="9">
        <v>188.15</v>
      </c>
      <c r="CK8" s="7"/>
      <c r="CL8" s="7"/>
      <c r="CM8" s="7"/>
      <c r="CN8" s="7"/>
      <c r="CO8" s="7"/>
      <c r="CP8" s="7"/>
      <c r="CQ8" s="7"/>
      <c r="CR8" s="9">
        <v>0</v>
      </c>
      <c r="CS8" s="7"/>
      <c r="CT8" s="7"/>
      <c r="CU8" s="7"/>
      <c r="CV8" s="7"/>
      <c r="CW8" s="7"/>
      <c r="CX8" s="7"/>
      <c r="CY8" s="7"/>
      <c r="CZ8" s="7"/>
      <c r="DA8" s="9">
        <f>ROUND(H8+P8+X8+AF8+AN8+AV8+BD8+BL8+BT8+CB8+CJ8+CR8,5)</f>
        <v>1019.05</v>
      </c>
      <c r="DB8" s="7"/>
      <c r="DC8" s="9">
        <f>ROUND(J8+R8+Z8+AH8+AP8+AX8+BF8+BN8+BV8+CD8+CL8+CT8,5)</f>
        <v>50</v>
      </c>
      <c r="DD8" s="7"/>
      <c r="DE8" s="9">
        <f>ROUND((DA8-DC8),5)</f>
        <v>969.05</v>
      </c>
      <c r="DF8" s="7"/>
      <c r="DG8" s="10">
        <f>ROUND(IF(DC8=0, IF(DA8=0, 0, 1), DA8/DC8),5)</f>
        <v>20.381</v>
      </c>
    </row>
    <row r="9" spans="1:111" x14ac:dyDescent="0.3">
      <c r="A9" s="2"/>
      <c r="B9" s="2"/>
      <c r="C9" s="2"/>
      <c r="D9" s="2"/>
      <c r="E9" s="2" t="s">
        <v>17</v>
      </c>
      <c r="F9" s="2"/>
      <c r="G9" s="2"/>
      <c r="H9" s="6">
        <f>ROUND(SUM(H5:H8),5)</f>
        <v>11.86</v>
      </c>
      <c r="I9" s="7"/>
      <c r="J9" s="6">
        <f>ROUND(SUM(J5:J8),5)</f>
        <v>50</v>
      </c>
      <c r="K9" s="7"/>
      <c r="L9" s="6">
        <f>ROUND((H9-J9),5)</f>
        <v>-38.14</v>
      </c>
      <c r="M9" s="7"/>
      <c r="N9" s="8">
        <f>ROUND(IF(J9=0, IF(H9=0, 0, 1), H9/J9),5)</f>
        <v>0.23719999999999999</v>
      </c>
      <c r="O9" s="7"/>
      <c r="P9" s="6">
        <f>ROUND(SUM(P5:P8),5)</f>
        <v>11.49</v>
      </c>
      <c r="Q9" s="7"/>
      <c r="R9" s="6">
        <f>ROUND(SUM(R5:R8),5)</f>
        <v>0</v>
      </c>
      <c r="S9" s="7"/>
      <c r="T9" s="6">
        <f>ROUND((P9-R9),5)</f>
        <v>11.49</v>
      </c>
      <c r="U9" s="7"/>
      <c r="V9" s="8">
        <f>ROUND(IF(R9=0, IF(P9=0, 0, 1), P9/R9),5)</f>
        <v>1</v>
      </c>
      <c r="W9" s="7"/>
      <c r="X9" s="6">
        <f>ROUND(SUM(X5:X8),5)</f>
        <v>196.2</v>
      </c>
      <c r="Y9" s="7"/>
      <c r="Z9" s="6">
        <f>ROUND(SUM(Z5:Z8),5)</f>
        <v>0</v>
      </c>
      <c r="AA9" s="7"/>
      <c r="AB9" s="6">
        <f>ROUND((X9-Z9),5)</f>
        <v>196.2</v>
      </c>
      <c r="AC9" s="7"/>
      <c r="AD9" s="8">
        <f>ROUND(IF(Z9=0, IF(X9=0, 0, 1), X9/Z9),5)</f>
        <v>1</v>
      </c>
      <c r="AE9" s="7"/>
      <c r="AF9" s="6">
        <f>ROUND(SUM(AF5:AF8),5)</f>
        <v>11.12</v>
      </c>
      <c r="AG9" s="7"/>
      <c r="AH9" s="6">
        <f>ROUND(SUM(AH5:AH8),5)</f>
        <v>0</v>
      </c>
      <c r="AI9" s="7"/>
      <c r="AJ9" s="6">
        <f>ROUND((AF9-AH9),5)</f>
        <v>11.12</v>
      </c>
      <c r="AK9" s="7"/>
      <c r="AL9" s="8">
        <f>ROUND(IF(AH9=0, IF(AF9=0, 0, 1), AF9/AH9),5)</f>
        <v>1</v>
      </c>
      <c r="AM9" s="7"/>
      <c r="AN9" s="6">
        <f>ROUND(SUM(AN5:AN8),5)</f>
        <v>136.02000000000001</v>
      </c>
      <c r="AO9" s="7"/>
      <c r="AP9" s="6">
        <f>ROUND(SUM(AP5:AP8),5)</f>
        <v>0</v>
      </c>
      <c r="AQ9" s="7"/>
      <c r="AR9" s="6">
        <f>ROUND((AN9-AP9),5)</f>
        <v>136.02000000000001</v>
      </c>
      <c r="AS9" s="7"/>
      <c r="AT9" s="8">
        <f>ROUND(IF(AP9=0, IF(AN9=0, 0, 1), AN9/AP9),5)</f>
        <v>1</v>
      </c>
      <c r="AU9" s="7"/>
      <c r="AV9" s="6">
        <f>ROUND(SUM(AV5:AV8),5)</f>
        <v>152.13999999999999</v>
      </c>
      <c r="AW9" s="7"/>
      <c r="AX9" s="6">
        <f>ROUND(SUM(AX5:AX8),5)</f>
        <v>0</v>
      </c>
      <c r="AY9" s="7"/>
      <c r="AZ9" s="6">
        <f>ROUND((AV9-AX9),5)</f>
        <v>152.13999999999999</v>
      </c>
      <c r="BA9" s="7"/>
      <c r="BB9" s="8">
        <f>ROUND(IF(AX9=0, IF(AV9=0, 0, 1), AV9/AX9),5)</f>
        <v>1</v>
      </c>
      <c r="BC9" s="7"/>
      <c r="BD9" s="6">
        <f>ROUND(SUM(BD5:BD8),5)</f>
        <v>157.85</v>
      </c>
      <c r="BE9" s="7"/>
      <c r="BF9" s="7"/>
      <c r="BG9" s="7"/>
      <c r="BH9" s="7"/>
      <c r="BI9" s="7"/>
      <c r="BJ9" s="7"/>
      <c r="BK9" s="7"/>
      <c r="BL9" s="6">
        <f>ROUND(SUM(BL5:BL8),5)</f>
        <v>159.32</v>
      </c>
      <c r="BM9" s="7"/>
      <c r="BN9" s="7"/>
      <c r="BO9" s="7"/>
      <c r="BP9" s="7"/>
      <c r="BQ9" s="7"/>
      <c r="BR9" s="7"/>
      <c r="BS9" s="7"/>
      <c r="BT9" s="6">
        <f>ROUND(SUM(BT5:BT8),5)</f>
        <v>141.63999999999999</v>
      </c>
      <c r="BU9" s="7"/>
      <c r="BV9" s="7"/>
      <c r="BW9" s="7"/>
      <c r="BX9" s="7"/>
      <c r="BY9" s="7"/>
      <c r="BZ9" s="7"/>
      <c r="CA9" s="7"/>
      <c r="CB9" s="6">
        <f>ROUND(SUM(CB5:CB8),5)</f>
        <v>354.62</v>
      </c>
      <c r="CC9" s="7"/>
      <c r="CD9" s="7"/>
      <c r="CE9" s="7"/>
      <c r="CF9" s="7"/>
      <c r="CG9" s="7"/>
      <c r="CH9" s="7"/>
      <c r="CI9" s="7"/>
      <c r="CJ9" s="6">
        <f>ROUND(SUM(CJ5:CJ8),5)</f>
        <v>189.5</v>
      </c>
      <c r="CK9" s="7"/>
      <c r="CL9" s="7"/>
      <c r="CM9" s="7"/>
      <c r="CN9" s="7"/>
      <c r="CO9" s="7"/>
      <c r="CP9" s="7"/>
      <c r="CQ9" s="7"/>
      <c r="CR9" s="6">
        <f>ROUND(SUM(CR5:CR8),5)</f>
        <v>0</v>
      </c>
      <c r="CS9" s="7"/>
      <c r="CT9" s="7"/>
      <c r="CU9" s="7"/>
      <c r="CV9" s="7"/>
      <c r="CW9" s="7"/>
      <c r="CX9" s="7"/>
      <c r="CY9" s="7"/>
      <c r="CZ9" s="7"/>
      <c r="DA9" s="6">
        <f>ROUND(H9+P9+X9+AF9+AN9+AV9+BD9+BL9+BT9+CB9+CJ9+CR9,5)</f>
        <v>1521.76</v>
      </c>
      <c r="DB9" s="7"/>
      <c r="DC9" s="6">
        <f>ROUND(J9+R9+Z9+AH9+AP9+AX9+BF9+BN9+BV9+CD9+CL9+CT9,5)</f>
        <v>50</v>
      </c>
      <c r="DD9" s="7"/>
      <c r="DE9" s="6">
        <f>DC9-DA9</f>
        <v>-1471.76</v>
      </c>
      <c r="DF9" s="7"/>
      <c r="DG9" s="8">
        <f>ROUND(IF(DC9=0, IF(DA9=0, 0, 1), DA9/DC9),5)</f>
        <v>30.435199999999998</v>
      </c>
    </row>
    <row r="10" spans="1:111" ht="15" thickBot="1" x14ac:dyDescent="0.35">
      <c r="A10" s="2"/>
      <c r="B10" s="2"/>
      <c r="C10" s="2"/>
      <c r="D10" s="2"/>
      <c r="E10" s="2" t="s">
        <v>21</v>
      </c>
      <c r="F10" s="2"/>
      <c r="G10" s="2"/>
      <c r="H10" s="11">
        <v>4430.97</v>
      </c>
      <c r="I10" s="7"/>
      <c r="J10" s="11">
        <v>119950</v>
      </c>
      <c r="K10" s="7"/>
      <c r="L10" s="11">
        <f>ROUND((H10-J10),5)</f>
        <v>-115519.03</v>
      </c>
      <c r="M10" s="7"/>
      <c r="N10" s="12">
        <f>ROUND(IF(J10=0, IF(H10=0, 0, 1), H10/J10),5)</f>
        <v>3.6940000000000001E-2</v>
      </c>
      <c r="O10" s="7"/>
      <c r="P10" s="11">
        <v>11763.1</v>
      </c>
      <c r="Q10" s="7"/>
      <c r="R10" s="11">
        <v>0</v>
      </c>
      <c r="S10" s="7"/>
      <c r="T10" s="11">
        <f>ROUND((P10-R10),5)</f>
        <v>11763.1</v>
      </c>
      <c r="U10" s="7"/>
      <c r="V10" s="12">
        <f>ROUND(IF(R10=0, IF(P10=0, 0, 1), P10/R10),5)</f>
        <v>1</v>
      </c>
      <c r="W10" s="7"/>
      <c r="X10" s="11">
        <v>34905.919999999998</v>
      </c>
      <c r="Y10" s="7"/>
      <c r="Z10" s="11">
        <v>0</v>
      </c>
      <c r="AA10" s="7"/>
      <c r="AB10" s="11">
        <f>ROUND((X10-Z10),5)</f>
        <v>34905.919999999998</v>
      </c>
      <c r="AC10" s="7"/>
      <c r="AD10" s="12">
        <f>ROUND(IF(Z10=0, IF(X10=0, 0, 1), X10/Z10),5)</f>
        <v>1</v>
      </c>
      <c r="AE10" s="7"/>
      <c r="AF10" s="11">
        <v>60112.24</v>
      </c>
      <c r="AG10" s="7"/>
      <c r="AH10" s="11">
        <v>0</v>
      </c>
      <c r="AI10" s="7"/>
      <c r="AJ10" s="11">
        <f>ROUND((AF10-AH10),5)</f>
        <v>60112.24</v>
      </c>
      <c r="AK10" s="7"/>
      <c r="AL10" s="12">
        <f>ROUND(IF(AH10=0, IF(AF10=0, 0, 1), AF10/AH10),5)</f>
        <v>1</v>
      </c>
      <c r="AM10" s="7"/>
      <c r="AN10" s="11">
        <v>19254.599999999999</v>
      </c>
      <c r="AO10" s="7"/>
      <c r="AP10" s="11">
        <v>0</v>
      </c>
      <c r="AQ10" s="7"/>
      <c r="AR10" s="11">
        <f>ROUND((AN10-AP10),5)</f>
        <v>19254.599999999999</v>
      </c>
      <c r="AS10" s="7"/>
      <c r="AT10" s="12">
        <f>ROUND(IF(AP10=0, IF(AN10=0, 0, 1), AN10/AP10),5)</f>
        <v>1</v>
      </c>
      <c r="AU10" s="7"/>
      <c r="AV10" s="11">
        <v>11080.68</v>
      </c>
      <c r="AW10" s="7"/>
      <c r="AX10" s="11">
        <v>0</v>
      </c>
      <c r="AY10" s="7"/>
      <c r="AZ10" s="11">
        <f>ROUND((AV10-AX10),5)</f>
        <v>11080.68</v>
      </c>
      <c r="BA10" s="7"/>
      <c r="BB10" s="12">
        <f>ROUND(IF(AX10=0, IF(AV10=0, 0, 1), AV10/AX10),5)</f>
        <v>1</v>
      </c>
      <c r="BC10" s="7"/>
      <c r="BD10" s="11">
        <v>0</v>
      </c>
      <c r="BE10" s="7"/>
      <c r="BF10" s="7"/>
      <c r="BG10" s="7"/>
      <c r="BH10" s="7"/>
      <c r="BI10" s="7"/>
      <c r="BJ10" s="7"/>
      <c r="BK10" s="7"/>
      <c r="BL10" s="11">
        <v>5146.9799999999996</v>
      </c>
      <c r="BM10" s="7"/>
      <c r="BN10" s="7"/>
      <c r="BO10" s="7"/>
      <c r="BP10" s="7"/>
      <c r="BQ10" s="7"/>
      <c r="BR10" s="7"/>
      <c r="BS10" s="7"/>
      <c r="BT10" s="11">
        <v>4610.6499999999996</v>
      </c>
      <c r="BU10" s="7"/>
      <c r="BV10" s="7"/>
      <c r="BW10" s="7"/>
      <c r="BX10" s="7"/>
      <c r="BY10" s="7"/>
      <c r="BZ10" s="7"/>
      <c r="CA10" s="7"/>
      <c r="CB10" s="11">
        <v>3987.81</v>
      </c>
      <c r="CC10" s="7"/>
      <c r="CD10" s="7"/>
      <c r="CE10" s="7"/>
      <c r="CF10" s="7"/>
      <c r="CG10" s="7"/>
      <c r="CH10" s="7"/>
      <c r="CI10" s="7"/>
      <c r="CJ10" s="11">
        <v>7196.07</v>
      </c>
      <c r="CK10" s="7"/>
      <c r="CL10" s="7"/>
      <c r="CM10" s="7"/>
      <c r="CN10" s="7"/>
      <c r="CO10" s="7"/>
      <c r="CP10" s="7"/>
      <c r="CQ10" s="7"/>
      <c r="CR10" s="11">
        <v>0</v>
      </c>
      <c r="CS10" s="7"/>
      <c r="CT10" s="7"/>
      <c r="CU10" s="7"/>
      <c r="CV10" s="7"/>
      <c r="CW10" s="7"/>
      <c r="CX10" s="7"/>
      <c r="CY10" s="7"/>
      <c r="CZ10" s="7"/>
      <c r="DA10" s="11">
        <f>ROUND(H10+P10+X10+AF10+AN10+AV10+BD10+BL10+BT10+CB10+CJ10+CR10,5)</f>
        <v>162489.01999999999</v>
      </c>
      <c r="DB10" s="7"/>
      <c r="DC10" s="11">
        <f>ROUND(J10+R10+Z10+AH10+AP10+AX10+BF10+BN10+BV10+CD10+CL10+CT10,5)</f>
        <v>119950</v>
      </c>
      <c r="DD10" s="7"/>
      <c r="DE10" s="9">
        <f t="shared" ref="DE10:DE64" si="0">DC10-DA10</f>
        <v>-42539.01999999999</v>
      </c>
      <c r="DF10" s="7"/>
      <c r="DG10" s="12">
        <f>ROUND(IF(DC10=0, IF(DA10=0, 0, 1), DA10/DC10),5)</f>
        <v>1.3546400000000001</v>
      </c>
    </row>
    <row r="11" spans="1:111" ht="15" thickBot="1" x14ac:dyDescent="0.35">
      <c r="A11" s="2"/>
      <c r="B11" s="2"/>
      <c r="C11" s="2"/>
      <c r="D11" s="2" t="s">
        <v>22</v>
      </c>
      <c r="E11" s="2"/>
      <c r="F11" s="2"/>
      <c r="G11" s="2"/>
      <c r="H11" s="13">
        <f>ROUND(H4+SUM(H9:H10),5)</f>
        <v>4442.83</v>
      </c>
      <c r="I11" s="7"/>
      <c r="J11" s="13">
        <f>ROUND(J4+SUM(J9:J10),5)</f>
        <v>120000</v>
      </c>
      <c r="K11" s="7"/>
      <c r="L11" s="13">
        <f>ROUND((H11-J11),5)</f>
        <v>-115557.17</v>
      </c>
      <c r="M11" s="7"/>
      <c r="N11" s="14">
        <f>ROUND(IF(J11=0, IF(H11=0, 0, 1), H11/J11),5)</f>
        <v>3.7019999999999997E-2</v>
      </c>
      <c r="O11" s="7"/>
      <c r="P11" s="13">
        <f>ROUND(P4+SUM(P9:P10),5)</f>
        <v>11774.59</v>
      </c>
      <c r="Q11" s="7"/>
      <c r="R11" s="13">
        <f>ROUND(R4+SUM(R9:R10),5)</f>
        <v>0</v>
      </c>
      <c r="S11" s="7"/>
      <c r="T11" s="13">
        <f>ROUND((P11-R11),5)</f>
        <v>11774.59</v>
      </c>
      <c r="U11" s="7"/>
      <c r="V11" s="14">
        <f>ROUND(IF(R11=0, IF(P11=0, 0, 1), P11/R11),5)</f>
        <v>1</v>
      </c>
      <c r="W11" s="7"/>
      <c r="X11" s="13">
        <f>ROUND(X4+SUM(X9:X10),5)</f>
        <v>35102.120000000003</v>
      </c>
      <c r="Y11" s="7"/>
      <c r="Z11" s="13">
        <f>ROUND(Z4+SUM(Z9:Z10),5)</f>
        <v>0</v>
      </c>
      <c r="AA11" s="7"/>
      <c r="AB11" s="13">
        <f>ROUND((X11-Z11),5)</f>
        <v>35102.120000000003</v>
      </c>
      <c r="AC11" s="7"/>
      <c r="AD11" s="14">
        <f>ROUND(IF(Z11=0, IF(X11=0, 0, 1), X11/Z11),5)</f>
        <v>1</v>
      </c>
      <c r="AE11" s="7"/>
      <c r="AF11" s="13">
        <f>ROUND(AF4+SUM(AF9:AF10),5)</f>
        <v>60123.360000000001</v>
      </c>
      <c r="AG11" s="7"/>
      <c r="AH11" s="13">
        <f>ROUND(AH4+SUM(AH9:AH10),5)</f>
        <v>0</v>
      </c>
      <c r="AI11" s="7"/>
      <c r="AJ11" s="13">
        <f>ROUND((AF11-AH11),5)</f>
        <v>60123.360000000001</v>
      </c>
      <c r="AK11" s="7"/>
      <c r="AL11" s="14">
        <f>ROUND(IF(AH11=0, IF(AF11=0, 0, 1), AF11/AH11),5)</f>
        <v>1</v>
      </c>
      <c r="AM11" s="7"/>
      <c r="AN11" s="13">
        <f>ROUND(AN4+SUM(AN9:AN10),5)</f>
        <v>19390.62</v>
      </c>
      <c r="AO11" s="7"/>
      <c r="AP11" s="13">
        <f>ROUND(AP4+SUM(AP9:AP10),5)</f>
        <v>0</v>
      </c>
      <c r="AQ11" s="7"/>
      <c r="AR11" s="13">
        <f>ROUND((AN11-AP11),5)</f>
        <v>19390.62</v>
      </c>
      <c r="AS11" s="7"/>
      <c r="AT11" s="14">
        <f>ROUND(IF(AP11=0, IF(AN11=0, 0, 1), AN11/AP11),5)</f>
        <v>1</v>
      </c>
      <c r="AU11" s="7"/>
      <c r="AV11" s="13">
        <f>ROUND(AV4+SUM(AV9:AV10),5)</f>
        <v>11232.82</v>
      </c>
      <c r="AW11" s="7"/>
      <c r="AX11" s="13">
        <f>ROUND(AX4+SUM(AX9:AX10),5)</f>
        <v>0</v>
      </c>
      <c r="AY11" s="7"/>
      <c r="AZ11" s="13">
        <f>ROUND((AV11-AX11),5)</f>
        <v>11232.82</v>
      </c>
      <c r="BA11" s="7"/>
      <c r="BB11" s="14">
        <f>ROUND(IF(AX11=0, IF(AV11=0, 0, 1), AV11/AX11),5)</f>
        <v>1</v>
      </c>
      <c r="BC11" s="7"/>
      <c r="BD11" s="13">
        <f>ROUND(BD4+SUM(BD9:BD10),5)</f>
        <v>157.85</v>
      </c>
      <c r="BE11" s="7"/>
      <c r="BF11" s="7"/>
      <c r="BG11" s="7"/>
      <c r="BH11" s="7"/>
      <c r="BI11" s="7"/>
      <c r="BJ11" s="7"/>
      <c r="BK11" s="7"/>
      <c r="BL11" s="13">
        <f>ROUND(BL4+SUM(BL9:BL10),5)</f>
        <v>5306.3</v>
      </c>
      <c r="BM11" s="7"/>
      <c r="BN11" s="7"/>
      <c r="BO11" s="7"/>
      <c r="BP11" s="7"/>
      <c r="BQ11" s="7"/>
      <c r="BR11" s="7"/>
      <c r="BS11" s="7"/>
      <c r="BT11" s="13">
        <f>ROUND(BT4+SUM(BT9:BT10),5)</f>
        <v>4752.29</v>
      </c>
      <c r="BU11" s="7"/>
      <c r="BV11" s="7"/>
      <c r="BW11" s="7"/>
      <c r="BX11" s="7"/>
      <c r="BY11" s="7"/>
      <c r="BZ11" s="7"/>
      <c r="CA11" s="7"/>
      <c r="CB11" s="13">
        <f>ROUND(CB4+SUM(CB9:CB10),5)</f>
        <v>4342.43</v>
      </c>
      <c r="CC11" s="7"/>
      <c r="CD11" s="7"/>
      <c r="CE11" s="7"/>
      <c r="CF11" s="7"/>
      <c r="CG11" s="7"/>
      <c r="CH11" s="7"/>
      <c r="CI11" s="7"/>
      <c r="CJ11" s="13">
        <f>ROUND(CJ4+SUM(CJ9:CJ10),5)</f>
        <v>7385.57</v>
      </c>
      <c r="CK11" s="7"/>
      <c r="CL11" s="7"/>
      <c r="CM11" s="7"/>
      <c r="CN11" s="7"/>
      <c r="CO11" s="7"/>
      <c r="CP11" s="7"/>
      <c r="CQ11" s="7"/>
      <c r="CR11" s="13">
        <f>ROUND(CR4+SUM(CR9:CR10),5)</f>
        <v>0</v>
      </c>
      <c r="CS11" s="7"/>
      <c r="CT11" s="7"/>
      <c r="CU11" s="7"/>
      <c r="CV11" s="7"/>
      <c r="CW11" s="7"/>
      <c r="CX11" s="7"/>
      <c r="CY11" s="7"/>
      <c r="CZ11" s="7"/>
      <c r="DA11" s="13">
        <f>ROUND(H11+P11+X11+AF11+AN11+AV11+BD11+BL11+BT11+CB11+CJ11+CR11,5)</f>
        <v>164010.78</v>
      </c>
      <c r="DB11" s="7"/>
      <c r="DC11" s="13">
        <f>ROUND(J11+R11+Z11+AH11+AP11+AX11+BF11+BN11+BV11+CD11+CL11+CT11,5)</f>
        <v>120000</v>
      </c>
      <c r="DD11" s="7"/>
      <c r="DE11" s="13">
        <f t="shared" si="0"/>
        <v>-44010.78</v>
      </c>
      <c r="DF11" s="7"/>
      <c r="DG11" s="14">
        <f>ROUND(IF(DC11=0, IF(DA11=0, 0, 1), DA11/DC11),5)</f>
        <v>1.36676</v>
      </c>
    </row>
    <row r="12" spans="1:111" hidden="1" x14ac:dyDescent="0.3">
      <c r="A12" s="2"/>
      <c r="B12" s="2"/>
      <c r="C12" s="2" t="s">
        <v>23</v>
      </c>
      <c r="D12" s="2"/>
      <c r="E12" s="2"/>
      <c r="F12" s="2"/>
      <c r="G12" s="2"/>
      <c r="H12" s="6">
        <f>H11</f>
        <v>4442.83</v>
      </c>
      <c r="I12" s="7"/>
      <c r="J12" s="6">
        <f>J11</f>
        <v>120000</v>
      </c>
      <c r="K12" s="7"/>
      <c r="L12" s="6">
        <f>ROUND((H12-J12),5)</f>
        <v>-115557.17</v>
      </c>
      <c r="M12" s="7"/>
      <c r="N12" s="8">
        <f>ROUND(IF(J12=0, IF(H12=0, 0, 1), H12/J12),5)</f>
        <v>3.7019999999999997E-2</v>
      </c>
      <c r="O12" s="7"/>
      <c r="P12" s="6">
        <f>P11</f>
        <v>11774.59</v>
      </c>
      <c r="Q12" s="7"/>
      <c r="R12" s="6">
        <f>R11</f>
        <v>0</v>
      </c>
      <c r="S12" s="7"/>
      <c r="T12" s="6">
        <f>ROUND((P12-R12),5)</f>
        <v>11774.59</v>
      </c>
      <c r="U12" s="7"/>
      <c r="V12" s="8">
        <f>ROUND(IF(R12=0, IF(P12=0, 0, 1), P12/R12),5)</f>
        <v>1</v>
      </c>
      <c r="W12" s="7"/>
      <c r="X12" s="6">
        <f>X11</f>
        <v>35102.120000000003</v>
      </c>
      <c r="Y12" s="7"/>
      <c r="Z12" s="6">
        <f>Z11</f>
        <v>0</v>
      </c>
      <c r="AA12" s="7"/>
      <c r="AB12" s="6">
        <f>ROUND((X12-Z12),5)</f>
        <v>35102.120000000003</v>
      </c>
      <c r="AC12" s="7"/>
      <c r="AD12" s="8">
        <f>ROUND(IF(Z12=0, IF(X12=0, 0, 1), X12/Z12),5)</f>
        <v>1</v>
      </c>
      <c r="AE12" s="7"/>
      <c r="AF12" s="6">
        <f>AF11</f>
        <v>60123.360000000001</v>
      </c>
      <c r="AG12" s="7"/>
      <c r="AH12" s="6">
        <f>AH11</f>
        <v>0</v>
      </c>
      <c r="AI12" s="7"/>
      <c r="AJ12" s="6">
        <f>ROUND((AF12-AH12),5)</f>
        <v>60123.360000000001</v>
      </c>
      <c r="AK12" s="7"/>
      <c r="AL12" s="8">
        <f>ROUND(IF(AH12=0, IF(AF12=0, 0, 1), AF12/AH12),5)</f>
        <v>1</v>
      </c>
      <c r="AM12" s="7"/>
      <c r="AN12" s="6">
        <f>AN11</f>
        <v>19390.62</v>
      </c>
      <c r="AO12" s="7"/>
      <c r="AP12" s="6">
        <f>AP11</f>
        <v>0</v>
      </c>
      <c r="AQ12" s="7"/>
      <c r="AR12" s="6">
        <f>ROUND((AN12-AP12),5)</f>
        <v>19390.62</v>
      </c>
      <c r="AS12" s="7"/>
      <c r="AT12" s="8">
        <f>ROUND(IF(AP12=0, IF(AN12=0, 0, 1), AN12/AP12),5)</f>
        <v>1</v>
      </c>
      <c r="AU12" s="7"/>
      <c r="AV12" s="6">
        <f>AV11</f>
        <v>11232.82</v>
      </c>
      <c r="AW12" s="7"/>
      <c r="AX12" s="6">
        <f>AX11</f>
        <v>0</v>
      </c>
      <c r="AY12" s="7"/>
      <c r="AZ12" s="6">
        <f>ROUND((AV12-AX12),5)</f>
        <v>11232.82</v>
      </c>
      <c r="BA12" s="7"/>
      <c r="BB12" s="8">
        <f>ROUND(IF(AX12=0, IF(AV12=0, 0, 1), AV12/AX12),5)</f>
        <v>1</v>
      </c>
      <c r="BC12" s="7"/>
      <c r="BD12" s="6">
        <f>BD11</f>
        <v>157.85</v>
      </c>
      <c r="BE12" s="7"/>
      <c r="BF12" s="7"/>
      <c r="BG12" s="7"/>
      <c r="BH12" s="7"/>
      <c r="BI12" s="7"/>
      <c r="BJ12" s="7"/>
      <c r="BK12" s="7"/>
      <c r="BL12" s="6">
        <f>BL11</f>
        <v>5306.3</v>
      </c>
      <c r="BM12" s="7"/>
      <c r="BN12" s="7"/>
      <c r="BO12" s="7"/>
      <c r="BP12" s="7"/>
      <c r="BQ12" s="7"/>
      <c r="BR12" s="7"/>
      <c r="BS12" s="7"/>
      <c r="BT12" s="6">
        <f>BT11</f>
        <v>4752.29</v>
      </c>
      <c r="BU12" s="7"/>
      <c r="BV12" s="7"/>
      <c r="BW12" s="7"/>
      <c r="BX12" s="7"/>
      <c r="BY12" s="7"/>
      <c r="BZ12" s="7"/>
      <c r="CA12" s="7"/>
      <c r="CB12" s="6">
        <f>CB11</f>
        <v>4342.43</v>
      </c>
      <c r="CC12" s="7"/>
      <c r="CD12" s="7"/>
      <c r="CE12" s="7"/>
      <c r="CF12" s="7"/>
      <c r="CG12" s="7"/>
      <c r="CH12" s="7"/>
      <c r="CI12" s="7"/>
      <c r="CJ12" s="6">
        <f>CJ11</f>
        <v>7385.57</v>
      </c>
      <c r="CK12" s="7"/>
      <c r="CL12" s="7"/>
      <c r="CM12" s="7"/>
      <c r="CN12" s="7"/>
      <c r="CO12" s="7"/>
      <c r="CP12" s="7"/>
      <c r="CQ12" s="7"/>
      <c r="CR12" s="6">
        <f>CR11</f>
        <v>0</v>
      </c>
      <c r="CS12" s="7"/>
      <c r="CT12" s="7"/>
      <c r="CU12" s="7"/>
      <c r="CV12" s="7"/>
      <c r="CW12" s="7"/>
      <c r="CX12" s="7"/>
      <c r="CY12" s="7"/>
      <c r="CZ12" s="7"/>
      <c r="DA12" s="6">
        <f>ROUND(H12+P12+X12+AF12+AN12+AV12+BD12+BL12+BT12+CB12+CJ12+CR12,5)</f>
        <v>164010.78</v>
      </c>
      <c r="DB12" s="7"/>
      <c r="DC12" s="6">
        <f>ROUND(J12+R12+Z12+AH12+AP12+AX12+BF12+BN12+BV12+CD12+CL12+CT12,5)</f>
        <v>120000</v>
      </c>
      <c r="DD12" s="7"/>
      <c r="DE12" s="6">
        <f t="shared" si="0"/>
        <v>-44010.78</v>
      </c>
      <c r="DF12" s="7"/>
      <c r="DG12" s="8">
        <f>ROUND(IF(DC12=0, IF(DA12=0, 0, 1), DA12/DC12),5)</f>
        <v>1.36676</v>
      </c>
    </row>
    <row r="13" spans="1:111" x14ac:dyDescent="0.3">
      <c r="A13" s="2"/>
      <c r="B13" s="2"/>
      <c r="C13" s="2"/>
      <c r="D13" s="2" t="s">
        <v>24</v>
      </c>
      <c r="E13" s="2"/>
      <c r="F13" s="2"/>
      <c r="G13" s="2"/>
      <c r="H13" s="6"/>
      <c r="I13" s="7"/>
      <c r="J13" s="6"/>
      <c r="K13" s="7"/>
      <c r="L13" s="6"/>
      <c r="M13" s="7"/>
      <c r="N13" s="8"/>
      <c r="O13" s="7"/>
      <c r="P13" s="6"/>
      <c r="Q13" s="7"/>
      <c r="R13" s="6"/>
      <c r="S13" s="7"/>
      <c r="T13" s="6"/>
      <c r="U13" s="7"/>
      <c r="V13" s="8"/>
      <c r="W13" s="7"/>
      <c r="X13" s="6"/>
      <c r="Y13" s="7"/>
      <c r="Z13" s="6"/>
      <c r="AA13" s="7"/>
      <c r="AB13" s="6"/>
      <c r="AC13" s="7"/>
      <c r="AD13" s="8"/>
      <c r="AE13" s="7"/>
      <c r="AF13" s="6"/>
      <c r="AG13" s="7"/>
      <c r="AH13" s="6"/>
      <c r="AI13" s="7"/>
      <c r="AJ13" s="6"/>
      <c r="AK13" s="7"/>
      <c r="AL13" s="8"/>
      <c r="AM13" s="7"/>
      <c r="AN13" s="6"/>
      <c r="AO13" s="7"/>
      <c r="AP13" s="6"/>
      <c r="AQ13" s="7"/>
      <c r="AR13" s="6"/>
      <c r="AS13" s="7"/>
      <c r="AT13" s="8"/>
      <c r="AU13" s="7"/>
      <c r="AV13" s="6"/>
      <c r="AW13" s="7"/>
      <c r="AX13" s="6"/>
      <c r="AY13" s="7"/>
      <c r="AZ13" s="6"/>
      <c r="BA13" s="7"/>
      <c r="BB13" s="8"/>
      <c r="BC13" s="7"/>
      <c r="BD13" s="6"/>
      <c r="BE13" s="7"/>
      <c r="BF13" s="7"/>
      <c r="BG13" s="7"/>
      <c r="BH13" s="7"/>
      <c r="BI13" s="7"/>
      <c r="BJ13" s="7"/>
      <c r="BK13" s="7"/>
      <c r="BL13" s="6"/>
      <c r="BM13" s="7"/>
      <c r="BN13" s="7"/>
      <c r="BO13" s="7"/>
      <c r="BP13" s="7"/>
      <c r="BQ13" s="7"/>
      <c r="BR13" s="7"/>
      <c r="BS13" s="7"/>
      <c r="BT13" s="6"/>
      <c r="BU13" s="7"/>
      <c r="BV13" s="7"/>
      <c r="BW13" s="7"/>
      <c r="BX13" s="7"/>
      <c r="BY13" s="7"/>
      <c r="BZ13" s="7"/>
      <c r="CA13" s="7"/>
      <c r="CB13" s="6"/>
      <c r="CC13" s="7"/>
      <c r="CD13" s="7"/>
      <c r="CE13" s="7"/>
      <c r="CF13" s="7"/>
      <c r="CG13" s="7"/>
      <c r="CH13" s="7"/>
      <c r="CI13" s="7"/>
      <c r="CJ13" s="6"/>
      <c r="CK13" s="7"/>
      <c r="CL13" s="7"/>
      <c r="CM13" s="7"/>
      <c r="CN13" s="7"/>
      <c r="CO13" s="7"/>
      <c r="CP13" s="7"/>
      <c r="CQ13" s="7"/>
      <c r="CR13" s="6"/>
      <c r="CS13" s="7"/>
      <c r="CT13" s="7"/>
      <c r="CU13" s="7"/>
      <c r="CV13" s="7"/>
      <c r="CW13" s="7"/>
      <c r="CX13" s="7"/>
      <c r="CY13" s="7"/>
      <c r="CZ13" s="7"/>
      <c r="DA13" s="6"/>
      <c r="DB13" s="7"/>
      <c r="DC13" s="6"/>
      <c r="DD13" s="7"/>
      <c r="DE13" s="6"/>
      <c r="DF13" s="7"/>
      <c r="DG13" s="8"/>
    </row>
    <row r="14" spans="1:111" x14ac:dyDescent="0.3">
      <c r="A14" s="2"/>
      <c r="B14" s="2"/>
      <c r="C14" s="2"/>
      <c r="D14" s="2"/>
      <c r="E14" s="2" t="s">
        <v>25</v>
      </c>
      <c r="F14" s="2"/>
      <c r="G14" s="2"/>
      <c r="H14" s="6"/>
      <c r="I14" s="7"/>
      <c r="J14" s="6"/>
      <c r="K14" s="7"/>
      <c r="L14" s="6"/>
      <c r="M14" s="7"/>
      <c r="N14" s="8"/>
      <c r="O14" s="7"/>
      <c r="P14" s="6"/>
      <c r="Q14" s="7"/>
      <c r="R14" s="6"/>
      <c r="S14" s="7"/>
      <c r="T14" s="6"/>
      <c r="U14" s="7"/>
      <c r="V14" s="8"/>
      <c r="W14" s="7"/>
      <c r="X14" s="6"/>
      <c r="Y14" s="7"/>
      <c r="Z14" s="6"/>
      <c r="AA14" s="7"/>
      <c r="AB14" s="6"/>
      <c r="AC14" s="7"/>
      <c r="AD14" s="8"/>
      <c r="AE14" s="7"/>
      <c r="AF14" s="6"/>
      <c r="AG14" s="7"/>
      <c r="AH14" s="6"/>
      <c r="AI14" s="7"/>
      <c r="AJ14" s="6"/>
      <c r="AK14" s="7"/>
      <c r="AL14" s="8"/>
      <c r="AM14" s="7"/>
      <c r="AN14" s="6"/>
      <c r="AO14" s="7"/>
      <c r="AP14" s="6"/>
      <c r="AQ14" s="7"/>
      <c r="AR14" s="6"/>
      <c r="AS14" s="7"/>
      <c r="AT14" s="8"/>
      <c r="AU14" s="7"/>
      <c r="AV14" s="6"/>
      <c r="AW14" s="7"/>
      <c r="AX14" s="6"/>
      <c r="AY14" s="7"/>
      <c r="AZ14" s="6"/>
      <c r="BA14" s="7"/>
      <c r="BB14" s="8"/>
      <c r="BC14" s="7"/>
      <c r="BD14" s="6"/>
      <c r="BE14" s="7"/>
      <c r="BF14" s="7"/>
      <c r="BG14" s="7"/>
      <c r="BH14" s="7"/>
      <c r="BI14" s="7"/>
      <c r="BJ14" s="7"/>
      <c r="BK14" s="7"/>
      <c r="BL14" s="6"/>
      <c r="BM14" s="7"/>
      <c r="BN14" s="7"/>
      <c r="BO14" s="7"/>
      <c r="BP14" s="7"/>
      <c r="BQ14" s="7"/>
      <c r="BR14" s="7"/>
      <c r="BS14" s="7"/>
      <c r="BT14" s="6"/>
      <c r="BU14" s="7"/>
      <c r="BV14" s="7"/>
      <c r="BW14" s="7"/>
      <c r="BX14" s="7"/>
      <c r="BY14" s="7"/>
      <c r="BZ14" s="7"/>
      <c r="CA14" s="7"/>
      <c r="CB14" s="6"/>
      <c r="CC14" s="7"/>
      <c r="CD14" s="7"/>
      <c r="CE14" s="7"/>
      <c r="CF14" s="7"/>
      <c r="CG14" s="7"/>
      <c r="CH14" s="7"/>
      <c r="CI14" s="7"/>
      <c r="CJ14" s="6"/>
      <c r="CK14" s="7"/>
      <c r="CL14" s="7"/>
      <c r="CM14" s="7"/>
      <c r="CN14" s="7"/>
      <c r="CO14" s="7"/>
      <c r="CP14" s="7"/>
      <c r="CQ14" s="7"/>
      <c r="CR14" s="6"/>
      <c r="CS14" s="7"/>
      <c r="CT14" s="7"/>
      <c r="CU14" s="7"/>
      <c r="CV14" s="7"/>
      <c r="CW14" s="7"/>
      <c r="CX14" s="7"/>
      <c r="CY14" s="7"/>
      <c r="CZ14" s="7"/>
      <c r="DA14" s="6"/>
      <c r="DB14" s="7"/>
      <c r="DC14" s="6"/>
      <c r="DD14" s="7"/>
      <c r="DE14" s="6"/>
      <c r="DF14" s="7"/>
      <c r="DG14" s="8"/>
    </row>
    <row r="15" spans="1:111" x14ac:dyDescent="0.3">
      <c r="A15" s="2"/>
      <c r="B15" s="2"/>
      <c r="C15" s="2"/>
      <c r="D15" s="2"/>
      <c r="E15" s="2"/>
      <c r="F15" s="2" t="s">
        <v>26</v>
      </c>
      <c r="G15" s="2"/>
      <c r="H15" s="6">
        <v>0</v>
      </c>
      <c r="I15" s="7"/>
      <c r="J15" s="6">
        <v>20000</v>
      </c>
      <c r="K15" s="7"/>
      <c r="L15" s="6">
        <f>ROUND((H15-J15),5)</f>
        <v>-20000</v>
      </c>
      <c r="M15" s="7"/>
      <c r="N15" s="8">
        <f>ROUND(IF(J15=0, IF(H15=0, 0, 1), H15/J15),5)</f>
        <v>0</v>
      </c>
      <c r="O15" s="7"/>
      <c r="P15" s="6">
        <v>2637</v>
      </c>
      <c r="Q15" s="7"/>
      <c r="R15" s="6">
        <v>0</v>
      </c>
      <c r="S15" s="7"/>
      <c r="T15" s="6">
        <f>ROUND((P15-R15),5)</f>
        <v>2637</v>
      </c>
      <c r="U15" s="7"/>
      <c r="V15" s="8">
        <f>ROUND(IF(R15=0, IF(P15=0, 0, 1), P15/R15),5)</f>
        <v>1</v>
      </c>
      <c r="W15" s="7"/>
      <c r="X15" s="6">
        <v>0</v>
      </c>
      <c r="Y15" s="7"/>
      <c r="Z15" s="6">
        <v>0</v>
      </c>
      <c r="AA15" s="7"/>
      <c r="AB15" s="6">
        <f>ROUND((X15-Z15),5)</f>
        <v>0</v>
      </c>
      <c r="AC15" s="7"/>
      <c r="AD15" s="8">
        <f>ROUND(IF(Z15=0, IF(X15=0, 0, 1), X15/Z15),5)</f>
        <v>0</v>
      </c>
      <c r="AE15" s="7"/>
      <c r="AF15" s="6">
        <v>8550.24</v>
      </c>
      <c r="AG15" s="7"/>
      <c r="AH15" s="6">
        <v>0</v>
      </c>
      <c r="AI15" s="7"/>
      <c r="AJ15" s="6">
        <f>ROUND((AF15-AH15),5)</f>
        <v>8550.24</v>
      </c>
      <c r="AK15" s="7"/>
      <c r="AL15" s="8">
        <f>ROUND(IF(AH15=0, IF(AF15=0, 0, 1), AF15/AH15),5)</f>
        <v>1</v>
      </c>
      <c r="AM15" s="7"/>
      <c r="AN15" s="6">
        <v>854.99</v>
      </c>
      <c r="AO15" s="7"/>
      <c r="AP15" s="6">
        <v>0</v>
      </c>
      <c r="AQ15" s="7"/>
      <c r="AR15" s="6">
        <f>ROUND((AN15-AP15),5)</f>
        <v>854.99</v>
      </c>
      <c r="AS15" s="7"/>
      <c r="AT15" s="8">
        <f>ROUND(IF(AP15=0, IF(AN15=0, 0, 1), AN15/AP15),5)</f>
        <v>1</v>
      </c>
      <c r="AU15" s="7"/>
      <c r="AV15" s="6">
        <v>8095</v>
      </c>
      <c r="AW15" s="7"/>
      <c r="AX15" s="6">
        <v>0</v>
      </c>
      <c r="AY15" s="7"/>
      <c r="AZ15" s="6">
        <f>ROUND((AV15-AX15),5)</f>
        <v>8095</v>
      </c>
      <c r="BA15" s="7"/>
      <c r="BB15" s="8">
        <f>ROUND(IF(AX15=0, IF(AV15=0, 0, 1), AV15/AX15),5)</f>
        <v>1</v>
      </c>
      <c r="BC15" s="7"/>
      <c r="BD15" s="6">
        <v>0</v>
      </c>
      <c r="BE15" s="7"/>
      <c r="BF15" s="7"/>
      <c r="BG15" s="7"/>
      <c r="BH15" s="7"/>
      <c r="BI15" s="7"/>
      <c r="BJ15" s="7"/>
      <c r="BK15" s="7"/>
      <c r="BL15" s="6">
        <v>0</v>
      </c>
      <c r="BM15" s="7"/>
      <c r="BN15" s="7"/>
      <c r="BO15" s="7"/>
      <c r="BP15" s="7"/>
      <c r="BQ15" s="7"/>
      <c r="BR15" s="7"/>
      <c r="BS15" s="7"/>
      <c r="BT15" s="6">
        <v>869.25</v>
      </c>
      <c r="BU15" s="7"/>
      <c r="BV15" s="7"/>
      <c r="BW15" s="7"/>
      <c r="BX15" s="7"/>
      <c r="BY15" s="7"/>
      <c r="BZ15" s="7"/>
      <c r="CA15" s="7"/>
      <c r="CB15" s="6">
        <v>0</v>
      </c>
      <c r="CC15" s="7"/>
      <c r="CD15" s="7"/>
      <c r="CE15" s="7"/>
      <c r="CF15" s="7"/>
      <c r="CG15" s="7"/>
      <c r="CH15" s="7"/>
      <c r="CI15" s="7"/>
      <c r="CJ15" s="6">
        <v>0</v>
      </c>
      <c r="CK15" s="7"/>
      <c r="CL15" s="7"/>
      <c r="CM15" s="7"/>
      <c r="CN15" s="7"/>
      <c r="CO15" s="7"/>
      <c r="CP15" s="7"/>
      <c r="CQ15" s="7"/>
      <c r="CR15" s="6">
        <v>0</v>
      </c>
      <c r="CS15" s="7"/>
      <c r="CT15" s="7"/>
      <c r="CU15" s="7"/>
      <c r="CV15" s="7"/>
      <c r="CW15" s="7"/>
      <c r="CX15" s="7"/>
      <c r="CY15" s="7"/>
      <c r="CZ15" s="7"/>
      <c r="DA15" s="6">
        <f>ROUND(H15+P15+X15+AF15+AN15+AV15+BD15+BL15+BT15+CB15+CJ15+CR15,5)</f>
        <v>21006.48</v>
      </c>
      <c r="DB15" s="7"/>
      <c r="DC15" s="6">
        <f>ROUND(J15+R15+Z15+AH15+AP15+AX15+BF15+BN15+BV15+CD15+CL15+CT15,5)</f>
        <v>20000</v>
      </c>
      <c r="DD15" s="7"/>
      <c r="DE15" s="6">
        <f t="shared" si="0"/>
        <v>-1006.4799999999996</v>
      </c>
      <c r="DF15" s="7"/>
      <c r="DG15" s="29">
        <f>ROUND(IF(DC15=0, IF(DA15=0, 0, 1), DA15/DC15),5)</f>
        <v>1.0503199999999999</v>
      </c>
    </row>
    <row r="16" spans="1:111" x14ac:dyDescent="0.3">
      <c r="A16" s="2"/>
      <c r="B16" s="2"/>
      <c r="C16" s="2"/>
      <c r="D16" s="2"/>
      <c r="E16" s="2"/>
      <c r="F16" s="2" t="s">
        <v>27</v>
      </c>
      <c r="G16" s="2"/>
      <c r="H16" s="6"/>
      <c r="I16" s="7"/>
      <c r="J16" s="6"/>
      <c r="K16" s="7"/>
      <c r="L16" s="6"/>
      <c r="M16" s="7"/>
      <c r="N16" s="8"/>
      <c r="O16" s="7"/>
      <c r="P16" s="6"/>
      <c r="Q16" s="7"/>
      <c r="R16" s="6"/>
      <c r="S16" s="7"/>
      <c r="T16" s="6"/>
      <c r="U16" s="7"/>
      <c r="V16" s="8"/>
      <c r="W16" s="7"/>
      <c r="X16" s="6"/>
      <c r="Y16" s="7"/>
      <c r="Z16" s="6"/>
      <c r="AA16" s="7"/>
      <c r="AB16" s="6"/>
      <c r="AC16" s="7"/>
      <c r="AD16" s="8"/>
      <c r="AE16" s="7"/>
      <c r="AF16" s="6"/>
      <c r="AG16" s="7"/>
      <c r="AH16" s="6"/>
      <c r="AI16" s="7"/>
      <c r="AJ16" s="6"/>
      <c r="AK16" s="7"/>
      <c r="AL16" s="8"/>
      <c r="AM16" s="7"/>
      <c r="AN16" s="6"/>
      <c r="AO16" s="7"/>
      <c r="AP16" s="6"/>
      <c r="AQ16" s="7"/>
      <c r="AR16" s="6"/>
      <c r="AS16" s="7"/>
      <c r="AT16" s="8"/>
      <c r="AU16" s="7"/>
      <c r="AV16" s="6"/>
      <c r="AW16" s="7"/>
      <c r="AX16" s="6"/>
      <c r="AY16" s="7"/>
      <c r="AZ16" s="6"/>
      <c r="BA16" s="7"/>
      <c r="BB16" s="8"/>
      <c r="BC16" s="7"/>
      <c r="BD16" s="6"/>
      <c r="BE16" s="7"/>
      <c r="BF16" s="7"/>
      <c r="BG16" s="7"/>
      <c r="BH16" s="7"/>
      <c r="BI16" s="7"/>
      <c r="BJ16" s="7"/>
      <c r="BK16" s="7"/>
      <c r="BL16" s="6"/>
      <c r="BM16" s="7"/>
      <c r="BN16" s="7"/>
      <c r="BO16" s="7"/>
      <c r="BP16" s="7"/>
      <c r="BQ16" s="7"/>
      <c r="BR16" s="7"/>
      <c r="BS16" s="7"/>
      <c r="BT16" s="6"/>
      <c r="BU16" s="7"/>
      <c r="BV16" s="7"/>
      <c r="BW16" s="7"/>
      <c r="BX16" s="7"/>
      <c r="BY16" s="7"/>
      <c r="BZ16" s="7"/>
      <c r="CA16" s="7"/>
      <c r="CB16" s="6"/>
      <c r="CC16" s="7"/>
      <c r="CD16" s="7"/>
      <c r="CE16" s="7"/>
      <c r="CF16" s="7"/>
      <c r="CG16" s="7"/>
      <c r="CH16" s="7"/>
      <c r="CI16" s="7"/>
      <c r="CJ16" s="6"/>
      <c r="CK16" s="7"/>
      <c r="CL16" s="7"/>
      <c r="CM16" s="7"/>
      <c r="CN16" s="7"/>
      <c r="CO16" s="7"/>
      <c r="CP16" s="7"/>
      <c r="CQ16" s="7"/>
      <c r="CR16" s="6"/>
      <c r="CS16" s="7"/>
      <c r="CT16" s="7"/>
      <c r="CU16" s="7"/>
      <c r="CV16" s="7"/>
      <c r="CW16" s="7"/>
      <c r="CX16" s="7"/>
      <c r="CY16" s="7"/>
      <c r="CZ16" s="7"/>
      <c r="DA16" s="6"/>
      <c r="DB16" s="7"/>
      <c r="DC16" s="6"/>
      <c r="DD16" s="7"/>
      <c r="DE16" s="6"/>
      <c r="DF16" s="7"/>
      <c r="DG16" s="8"/>
    </row>
    <row r="17" spans="1:111" x14ac:dyDescent="0.3">
      <c r="A17" s="2"/>
      <c r="B17" s="2"/>
      <c r="C17" s="2"/>
      <c r="D17" s="2"/>
      <c r="E17" s="2"/>
      <c r="F17" s="2"/>
      <c r="G17" s="2" t="s">
        <v>28</v>
      </c>
      <c r="H17" s="6">
        <v>0</v>
      </c>
      <c r="I17" s="7"/>
      <c r="J17" s="6">
        <v>6000</v>
      </c>
      <c r="K17" s="7"/>
      <c r="L17" s="6">
        <f>ROUND((H17-J17),5)</f>
        <v>-6000</v>
      </c>
      <c r="M17" s="7"/>
      <c r="N17" s="8">
        <f>ROUND(IF(J17=0, IF(H17=0, 0, 1), H17/J17),5)</f>
        <v>0</v>
      </c>
      <c r="O17" s="7"/>
      <c r="P17" s="6">
        <v>0</v>
      </c>
      <c r="Q17" s="7"/>
      <c r="R17" s="6">
        <v>0</v>
      </c>
      <c r="S17" s="7"/>
      <c r="T17" s="6">
        <f>ROUND((P17-R17),5)</f>
        <v>0</v>
      </c>
      <c r="U17" s="7"/>
      <c r="V17" s="8">
        <f>ROUND(IF(R17=0, IF(P17=0, 0, 1), P17/R17),5)</f>
        <v>0</v>
      </c>
      <c r="W17" s="7"/>
      <c r="X17" s="6">
        <v>0</v>
      </c>
      <c r="Y17" s="7"/>
      <c r="Z17" s="6">
        <v>0</v>
      </c>
      <c r="AA17" s="7"/>
      <c r="AB17" s="6">
        <f>ROUND((X17-Z17),5)</f>
        <v>0</v>
      </c>
      <c r="AC17" s="7"/>
      <c r="AD17" s="8">
        <f>ROUND(IF(Z17=0, IF(X17=0, 0, 1), X17/Z17),5)</f>
        <v>0</v>
      </c>
      <c r="AE17" s="7"/>
      <c r="AF17" s="6">
        <v>0</v>
      </c>
      <c r="AG17" s="7"/>
      <c r="AH17" s="6">
        <v>0</v>
      </c>
      <c r="AI17" s="7"/>
      <c r="AJ17" s="6">
        <f>ROUND((AF17-AH17),5)</f>
        <v>0</v>
      </c>
      <c r="AK17" s="7"/>
      <c r="AL17" s="8">
        <f>ROUND(IF(AH17=0, IF(AF17=0, 0, 1), AF17/AH17),5)</f>
        <v>0</v>
      </c>
      <c r="AM17" s="7"/>
      <c r="AN17" s="6">
        <v>0</v>
      </c>
      <c r="AO17" s="7"/>
      <c r="AP17" s="6">
        <v>0</v>
      </c>
      <c r="AQ17" s="7"/>
      <c r="AR17" s="6">
        <f>ROUND((AN17-AP17),5)</f>
        <v>0</v>
      </c>
      <c r="AS17" s="7"/>
      <c r="AT17" s="8">
        <f>ROUND(IF(AP17=0, IF(AN17=0, 0, 1), AN17/AP17),5)</f>
        <v>0</v>
      </c>
      <c r="AU17" s="7"/>
      <c r="AV17" s="6">
        <v>0</v>
      </c>
      <c r="AW17" s="7"/>
      <c r="AX17" s="6">
        <v>0</v>
      </c>
      <c r="AY17" s="7"/>
      <c r="AZ17" s="6">
        <f>ROUND((AV17-AX17),5)</f>
        <v>0</v>
      </c>
      <c r="BA17" s="7"/>
      <c r="BB17" s="8">
        <f>ROUND(IF(AX17=0, IF(AV17=0, 0, 1), AV17/AX17),5)</f>
        <v>0</v>
      </c>
      <c r="BC17" s="7"/>
      <c r="BD17" s="6">
        <v>0</v>
      </c>
      <c r="BE17" s="7"/>
      <c r="BF17" s="7"/>
      <c r="BG17" s="7"/>
      <c r="BH17" s="7"/>
      <c r="BI17" s="7"/>
      <c r="BJ17" s="7"/>
      <c r="BK17" s="7"/>
      <c r="BL17" s="6">
        <v>0</v>
      </c>
      <c r="BM17" s="7"/>
      <c r="BN17" s="7"/>
      <c r="BO17" s="7"/>
      <c r="BP17" s="7"/>
      <c r="BQ17" s="7"/>
      <c r="BR17" s="7"/>
      <c r="BS17" s="7"/>
      <c r="BT17" s="6">
        <v>0</v>
      </c>
      <c r="BU17" s="7"/>
      <c r="BV17" s="7"/>
      <c r="BW17" s="7"/>
      <c r="BX17" s="7"/>
      <c r="BY17" s="7"/>
      <c r="BZ17" s="7"/>
      <c r="CA17" s="7"/>
      <c r="CB17" s="6">
        <v>2359.1999999999998</v>
      </c>
      <c r="CC17" s="7"/>
      <c r="CD17" s="7"/>
      <c r="CE17" s="7"/>
      <c r="CF17" s="7"/>
      <c r="CG17" s="7"/>
      <c r="CH17" s="7"/>
      <c r="CI17" s="7"/>
      <c r="CJ17" s="6">
        <v>6000</v>
      </c>
      <c r="CK17" s="7"/>
      <c r="CL17" s="7"/>
      <c r="CM17" s="7"/>
      <c r="CN17" s="7"/>
      <c r="CO17" s="7"/>
      <c r="CP17" s="7"/>
      <c r="CQ17" s="7"/>
      <c r="CR17" s="6">
        <v>0</v>
      </c>
      <c r="CS17" s="7"/>
      <c r="CT17" s="7"/>
      <c r="CU17" s="7"/>
      <c r="CV17" s="7"/>
      <c r="CW17" s="7"/>
      <c r="CX17" s="7"/>
      <c r="CY17" s="7"/>
      <c r="CZ17" s="7"/>
      <c r="DA17" s="6">
        <f>ROUND(H17+P17+X17+AF17+AN17+AV17+BD17+BL17+BT17+CB17+CJ17+CR17,5)</f>
        <v>8359.2000000000007</v>
      </c>
      <c r="DB17" s="7"/>
      <c r="DC17" s="6">
        <f>ROUND(J17+R17+Z17+AH17+AP17+AX17+BF17+BN17+BV17+CD17+CL17+CT17,5)</f>
        <v>6000</v>
      </c>
      <c r="DD17" s="7"/>
      <c r="DE17" s="6">
        <f t="shared" si="0"/>
        <v>-2359.2000000000007</v>
      </c>
      <c r="DF17" s="7"/>
      <c r="DG17" s="29">
        <f>ROUND(IF(DC17=0, IF(DA17=0, 0, 1), DA17/DC17),5)</f>
        <v>1.3932</v>
      </c>
    </row>
    <row r="18" spans="1:111" x14ac:dyDescent="0.3">
      <c r="A18" s="2"/>
      <c r="B18" s="2"/>
      <c r="C18" s="2"/>
      <c r="D18" s="2"/>
      <c r="E18" s="2"/>
      <c r="F18" s="2"/>
      <c r="G18" s="2" t="s">
        <v>29</v>
      </c>
      <c r="H18" s="6">
        <v>0</v>
      </c>
      <c r="I18" s="7"/>
      <c r="J18" s="6">
        <v>5000</v>
      </c>
      <c r="K18" s="7"/>
      <c r="L18" s="6">
        <f>ROUND((H18-J18),5)</f>
        <v>-5000</v>
      </c>
      <c r="M18" s="7"/>
      <c r="N18" s="8">
        <f>ROUND(IF(J18=0, IF(H18=0, 0, 1), H18/J18),5)</f>
        <v>0</v>
      </c>
      <c r="O18" s="7"/>
      <c r="P18" s="6">
        <v>0</v>
      </c>
      <c r="Q18" s="7"/>
      <c r="R18" s="6">
        <v>0</v>
      </c>
      <c r="S18" s="7"/>
      <c r="T18" s="6">
        <f>ROUND((P18-R18),5)</f>
        <v>0</v>
      </c>
      <c r="U18" s="7"/>
      <c r="V18" s="8">
        <f>ROUND(IF(R18=0, IF(P18=0, 0, 1), P18/R18),5)</f>
        <v>0</v>
      </c>
      <c r="W18" s="7"/>
      <c r="X18" s="6">
        <v>0</v>
      </c>
      <c r="Y18" s="7"/>
      <c r="Z18" s="6">
        <v>0</v>
      </c>
      <c r="AA18" s="7"/>
      <c r="AB18" s="6">
        <f>ROUND((X18-Z18),5)</f>
        <v>0</v>
      </c>
      <c r="AC18" s="7"/>
      <c r="AD18" s="8">
        <f>ROUND(IF(Z18=0, IF(X18=0, 0, 1), X18/Z18),5)</f>
        <v>0</v>
      </c>
      <c r="AE18" s="7"/>
      <c r="AF18" s="6">
        <v>0</v>
      </c>
      <c r="AG18" s="7"/>
      <c r="AH18" s="6">
        <v>0</v>
      </c>
      <c r="AI18" s="7"/>
      <c r="AJ18" s="6">
        <f>ROUND((AF18-AH18),5)</f>
        <v>0</v>
      </c>
      <c r="AK18" s="7"/>
      <c r="AL18" s="8">
        <f>ROUND(IF(AH18=0, IF(AF18=0, 0, 1), AF18/AH18),5)</f>
        <v>0</v>
      </c>
      <c r="AM18" s="7"/>
      <c r="AN18" s="6">
        <v>0</v>
      </c>
      <c r="AO18" s="7"/>
      <c r="AP18" s="6">
        <v>0</v>
      </c>
      <c r="AQ18" s="7"/>
      <c r="AR18" s="6">
        <f>ROUND((AN18-AP18),5)</f>
        <v>0</v>
      </c>
      <c r="AS18" s="7"/>
      <c r="AT18" s="8">
        <f>ROUND(IF(AP18=0, IF(AN18=0, 0, 1), AN18/AP18),5)</f>
        <v>0</v>
      </c>
      <c r="AU18" s="7"/>
      <c r="AV18" s="6">
        <v>0</v>
      </c>
      <c r="AW18" s="7"/>
      <c r="AX18" s="6">
        <v>0</v>
      </c>
      <c r="AY18" s="7"/>
      <c r="AZ18" s="6">
        <f>ROUND((AV18-AX18),5)</f>
        <v>0</v>
      </c>
      <c r="BA18" s="7"/>
      <c r="BB18" s="8">
        <f>ROUND(IF(AX18=0, IF(AV18=0, 0, 1), AV18/AX18),5)</f>
        <v>0</v>
      </c>
      <c r="BC18" s="7"/>
      <c r="BD18" s="6">
        <v>0</v>
      </c>
      <c r="BE18" s="7"/>
      <c r="BF18" s="7"/>
      <c r="BG18" s="7"/>
      <c r="BH18" s="7"/>
      <c r="BI18" s="7"/>
      <c r="BJ18" s="7"/>
      <c r="BK18" s="7"/>
      <c r="BL18" s="6">
        <v>0</v>
      </c>
      <c r="BM18" s="7"/>
      <c r="BN18" s="7"/>
      <c r="BO18" s="7"/>
      <c r="BP18" s="7"/>
      <c r="BQ18" s="7"/>
      <c r="BR18" s="7"/>
      <c r="BS18" s="7"/>
      <c r="BT18" s="6">
        <v>0</v>
      </c>
      <c r="BU18" s="7"/>
      <c r="BV18" s="7"/>
      <c r="BW18" s="7"/>
      <c r="BX18" s="7"/>
      <c r="BY18" s="7"/>
      <c r="BZ18" s="7"/>
      <c r="CA18" s="7"/>
      <c r="CB18" s="6">
        <v>0</v>
      </c>
      <c r="CC18" s="7"/>
      <c r="CD18" s="7"/>
      <c r="CE18" s="7"/>
      <c r="CF18" s="7"/>
      <c r="CG18" s="7"/>
      <c r="CH18" s="7"/>
      <c r="CI18" s="7"/>
      <c r="CJ18" s="6">
        <v>0</v>
      </c>
      <c r="CK18" s="7"/>
      <c r="CL18" s="7"/>
      <c r="CM18" s="7"/>
      <c r="CN18" s="7"/>
      <c r="CO18" s="7"/>
      <c r="CP18" s="7"/>
      <c r="CQ18" s="7"/>
      <c r="CR18" s="6">
        <v>0</v>
      </c>
      <c r="CS18" s="7"/>
      <c r="CT18" s="7"/>
      <c r="CU18" s="7"/>
      <c r="CV18" s="7"/>
      <c r="CW18" s="7"/>
      <c r="CX18" s="7"/>
      <c r="CY18" s="7"/>
      <c r="CZ18" s="7"/>
      <c r="DA18" s="6">
        <f>ROUND(H18+P18+X18+AF18+AN18+AV18+BD18+BL18+BT18+CB18+CJ18+CR18,5)</f>
        <v>0</v>
      </c>
      <c r="DB18" s="7"/>
      <c r="DC18" s="6">
        <f>ROUND(J18+R18+Z18+AH18+AP18+AX18+BF18+BN18+BV18+CD18+CL18+CT18,5)</f>
        <v>5000</v>
      </c>
      <c r="DD18" s="7"/>
      <c r="DE18" s="6">
        <f t="shared" si="0"/>
        <v>5000</v>
      </c>
      <c r="DF18" s="7"/>
      <c r="DG18" s="8">
        <f>ROUND(IF(DC18=0, IF(DA18=0, 0, 1), DA18/DC18),5)</f>
        <v>0</v>
      </c>
    </row>
    <row r="19" spans="1:111" ht="15" thickBot="1" x14ac:dyDescent="0.35">
      <c r="A19" s="2"/>
      <c r="B19" s="2"/>
      <c r="C19" s="2"/>
      <c r="D19" s="2"/>
      <c r="E19" s="2"/>
      <c r="F19" s="2"/>
      <c r="G19" s="2" t="s">
        <v>30</v>
      </c>
      <c r="H19" s="9">
        <v>0</v>
      </c>
      <c r="I19" s="7"/>
      <c r="J19" s="9"/>
      <c r="K19" s="7"/>
      <c r="L19" s="9"/>
      <c r="M19" s="7"/>
      <c r="N19" s="10"/>
      <c r="O19" s="7"/>
      <c r="P19" s="9">
        <v>0</v>
      </c>
      <c r="Q19" s="7"/>
      <c r="R19" s="9"/>
      <c r="S19" s="7"/>
      <c r="T19" s="9"/>
      <c r="U19" s="7"/>
      <c r="V19" s="10"/>
      <c r="W19" s="7"/>
      <c r="X19" s="9">
        <v>0</v>
      </c>
      <c r="Y19" s="7"/>
      <c r="Z19" s="9"/>
      <c r="AA19" s="7"/>
      <c r="AB19" s="9"/>
      <c r="AC19" s="7"/>
      <c r="AD19" s="10"/>
      <c r="AE19" s="7"/>
      <c r="AF19" s="9">
        <v>0</v>
      </c>
      <c r="AG19" s="7"/>
      <c r="AH19" s="9"/>
      <c r="AI19" s="7"/>
      <c r="AJ19" s="9"/>
      <c r="AK19" s="7"/>
      <c r="AL19" s="10"/>
      <c r="AM19" s="7"/>
      <c r="AN19" s="9">
        <v>5000</v>
      </c>
      <c r="AO19" s="7"/>
      <c r="AP19" s="9"/>
      <c r="AQ19" s="7"/>
      <c r="AR19" s="9"/>
      <c r="AS19" s="7"/>
      <c r="AT19" s="10"/>
      <c r="AU19" s="7"/>
      <c r="AV19" s="9">
        <v>0</v>
      </c>
      <c r="AW19" s="7"/>
      <c r="AX19" s="9"/>
      <c r="AY19" s="7"/>
      <c r="AZ19" s="9"/>
      <c r="BA19" s="7"/>
      <c r="BB19" s="10"/>
      <c r="BC19" s="7"/>
      <c r="BD19" s="9">
        <v>0</v>
      </c>
      <c r="BE19" s="7"/>
      <c r="BF19" s="7"/>
      <c r="BG19" s="7"/>
      <c r="BH19" s="7"/>
      <c r="BI19" s="7"/>
      <c r="BJ19" s="7"/>
      <c r="BK19" s="7"/>
      <c r="BL19" s="9">
        <v>0</v>
      </c>
      <c r="BM19" s="7"/>
      <c r="BN19" s="7"/>
      <c r="BO19" s="7"/>
      <c r="BP19" s="7"/>
      <c r="BQ19" s="7"/>
      <c r="BR19" s="7"/>
      <c r="BS19" s="7"/>
      <c r="BT19" s="9">
        <v>0</v>
      </c>
      <c r="BU19" s="7"/>
      <c r="BV19" s="7"/>
      <c r="BW19" s="7"/>
      <c r="BX19" s="7"/>
      <c r="BY19" s="7"/>
      <c r="BZ19" s="7"/>
      <c r="CA19" s="7"/>
      <c r="CB19" s="9">
        <v>0</v>
      </c>
      <c r="CC19" s="7"/>
      <c r="CD19" s="7"/>
      <c r="CE19" s="7"/>
      <c r="CF19" s="7"/>
      <c r="CG19" s="7"/>
      <c r="CH19" s="7"/>
      <c r="CI19" s="7"/>
      <c r="CJ19" s="9">
        <v>0</v>
      </c>
      <c r="CK19" s="7"/>
      <c r="CL19" s="7"/>
      <c r="CM19" s="7"/>
      <c r="CN19" s="7"/>
      <c r="CO19" s="7"/>
      <c r="CP19" s="7"/>
      <c r="CQ19" s="7"/>
      <c r="CR19" s="9">
        <v>0</v>
      </c>
      <c r="CS19" s="7"/>
      <c r="CT19" s="7"/>
      <c r="CU19" s="7"/>
      <c r="CV19" s="7"/>
      <c r="CW19" s="7"/>
      <c r="CX19" s="7"/>
      <c r="CY19" s="7"/>
      <c r="CZ19" s="7"/>
      <c r="DA19" s="9">
        <f>ROUND(H19+P19+X19+AF19+AN19+AV19+BD19+BL19+BT19+CB19+CJ19+CR19,5)</f>
        <v>5000</v>
      </c>
      <c r="DB19" s="7"/>
      <c r="DC19" s="9"/>
      <c r="DD19" s="7"/>
      <c r="DE19" s="9">
        <f t="shared" si="0"/>
        <v>-5000</v>
      </c>
      <c r="DF19" s="7"/>
      <c r="DG19" s="30">
        <f>ROUND(IF(DC19=0, IF(DA19=0, 0, 1), DA19/DC19),5)</f>
        <v>1</v>
      </c>
    </row>
    <row r="20" spans="1:111" x14ac:dyDescent="0.3">
      <c r="A20" s="2"/>
      <c r="B20" s="2"/>
      <c r="C20" s="2"/>
      <c r="D20" s="2"/>
      <c r="E20" s="2"/>
      <c r="F20" s="2" t="s">
        <v>31</v>
      </c>
      <c r="G20" s="2"/>
      <c r="H20" s="6">
        <f>ROUND(SUM(H16:H19),5)</f>
        <v>0</v>
      </c>
      <c r="I20" s="7"/>
      <c r="J20" s="6">
        <f>ROUND(SUM(J16:J19),5)</f>
        <v>11000</v>
      </c>
      <c r="K20" s="7"/>
      <c r="L20" s="6">
        <f>ROUND((H20-J20),5)</f>
        <v>-11000</v>
      </c>
      <c r="M20" s="7"/>
      <c r="N20" s="8">
        <f>ROUND(IF(J20=0, IF(H20=0, 0, 1), H20/J20),5)</f>
        <v>0</v>
      </c>
      <c r="O20" s="7"/>
      <c r="P20" s="6">
        <f>ROUND(SUM(P16:P19),5)</f>
        <v>0</v>
      </c>
      <c r="Q20" s="7"/>
      <c r="R20" s="6">
        <f>ROUND(SUM(R16:R19),5)</f>
        <v>0</v>
      </c>
      <c r="S20" s="7"/>
      <c r="T20" s="6">
        <f>ROUND((P20-R20),5)</f>
        <v>0</v>
      </c>
      <c r="U20" s="7"/>
      <c r="V20" s="8">
        <f>ROUND(IF(R20=0, IF(P20=0, 0, 1), P20/R20),5)</f>
        <v>0</v>
      </c>
      <c r="W20" s="7"/>
      <c r="X20" s="6">
        <f>ROUND(SUM(X16:X19),5)</f>
        <v>0</v>
      </c>
      <c r="Y20" s="7"/>
      <c r="Z20" s="6">
        <f>ROUND(SUM(Z16:Z19),5)</f>
        <v>0</v>
      </c>
      <c r="AA20" s="7"/>
      <c r="AB20" s="6">
        <f>ROUND((X20-Z20),5)</f>
        <v>0</v>
      </c>
      <c r="AC20" s="7"/>
      <c r="AD20" s="8">
        <f>ROUND(IF(Z20=0, IF(X20=0, 0, 1), X20/Z20),5)</f>
        <v>0</v>
      </c>
      <c r="AE20" s="7"/>
      <c r="AF20" s="6">
        <f>ROUND(SUM(AF16:AF19),5)</f>
        <v>0</v>
      </c>
      <c r="AG20" s="7"/>
      <c r="AH20" s="6">
        <f>ROUND(SUM(AH16:AH19),5)</f>
        <v>0</v>
      </c>
      <c r="AI20" s="7"/>
      <c r="AJ20" s="6">
        <f>ROUND((AF20-AH20),5)</f>
        <v>0</v>
      </c>
      <c r="AK20" s="7"/>
      <c r="AL20" s="8">
        <f>ROUND(IF(AH20=0, IF(AF20=0, 0, 1), AF20/AH20),5)</f>
        <v>0</v>
      </c>
      <c r="AM20" s="7"/>
      <c r="AN20" s="6">
        <f>ROUND(SUM(AN16:AN19),5)</f>
        <v>5000</v>
      </c>
      <c r="AO20" s="7"/>
      <c r="AP20" s="6">
        <f>ROUND(SUM(AP16:AP19),5)</f>
        <v>0</v>
      </c>
      <c r="AQ20" s="7"/>
      <c r="AR20" s="6">
        <f>ROUND((AN20-AP20),5)</f>
        <v>5000</v>
      </c>
      <c r="AS20" s="7"/>
      <c r="AT20" s="8">
        <f>ROUND(IF(AP20=0, IF(AN20=0, 0, 1), AN20/AP20),5)</f>
        <v>1</v>
      </c>
      <c r="AU20" s="7"/>
      <c r="AV20" s="6">
        <f>ROUND(SUM(AV16:AV19),5)</f>
        <v>0</v>
      </c>
      <c r="AW20" s="7"/>
      <c r="AX20" s="6">
        <f>ROUND(SUM(AX16:AX19),5)</f>
        <v>0</v>
      </c>
      <c r="AY20" s="7"/>
      <c r="AZ20" s="6">
        <f>ROUND((AV20-AX20),5)</f>
        <v>0</v>
      </c>
      <c r="BA20" s="7"/>
      <c r="BB20" s="8">
        <f>ROUND(IF(AX20=0, IF(AV20=0, 0, 1), AV20/AX20),5)</f>
        <v>0</v>
      </c>
      <c r="BC20" s="7"/>
      <c r="BD20" s="6">
        <f>ROUND(SUM(BD16:BD19),5)</f>
        <v>0</v>
      </c>
      <c r="BE20" s="7"/>
      <c r="BF20" s="7"/>
      <c r="BG20" s="7"/>
      <c r="BH20" s="7"/>
      <c r="BI20" s="7"/>
      <c r="BJ20" s="7"/>
      <c r="BK20" s="7"/>
      <c r="BL20" s="6">
        <f>ROUND(SUM(BL16:BL19),5)</f>
        <v>0</v>
      </c>
      <c r="BM20" s="7"/>
      <c r="BN20" s="7"/>
      <c r="BO20" s="7"/>
      <c r="BP20" s="7"/>
      <c r="BQ20" s="7"/>
      <c r="BR20" s="7"/>
      <c r="BS20" s="7"/>
      <c r="BT20" s="6">
        <f>ROUND(SUM(BT16:BT19),5)</f>
        <v>0</v>
      </c>
      <c r="BU20" s="7"/>
      <c r="BV20" s="7"/>
      <c r="BW20" s="7"/>
      <c r="BX20" s="7"/>
      <c r="BY20" s="7"/>
      <c r="BZ20" s="7"/>
      <c r="CA20" s="7"/>
      <c r="CB20" s="6">
        <f>ROUND(SUM(CB16:CB19),5)</f>
        <v>2359.1999999999998</v>
      </c>
      <c r="CC20" s="7"/>
      <c r="CD20" s="7"/>
      <c r="CE20" s="7"/>
      <c r="CF20" s="7"/>
      <c r="CG20" s="7"/>
      <c r="CH20" s="7"/>
      <c r="CI20" s="7"/>
      <c r="CJ20" s="6">
        <f>ROUND(SUM(CJ16:CJ19),5)</f>
        <v>6000</v>
      </c>
      <c r="CK20" s="7"/>
      <c r="CL20" s="7"/>
      <c r="CM20" s="7"/>
      <c r="CN20" s="7"/>
      <c r="CO20" s="7"/>
      <c r="CP20" s="7"/>
      <c r="CQ20" s="7"/>
      <c r="CR20" s="6">
        <f>ROUND(SUM(CR16:CR19),5)</f>
        <v>0</v>
      </c>
      <c r="CS20" s="7"/>
      <c r="CT20" s="7"/>
      <c r="CU20" s="7"/>
      <c r="CV20" s="7"/>
      <c r="CW20" s="7"/>
      <c r="CX20" s="7"/>
      <c r="CY20" s="7"/>
      <c r="CZ20" s="7"/>
      <c r="DA20" s="6">
        <f>ROUND(H20+P20+X20+AF20+AN20+AV20+BD20+BL20+BT20+CB20+CJ20+CR20,5)</f>
        <v>13359.2</v>
      </c>
      <c r="DB20" s="7"/>
      <c r="DC20" s="6">
        <f>ROUND(J20+R20+Z20+AH20+AP20+AX20+BF20+BN20+BV20+CD20+CL20+CT20,5)</f>
        <v>11000</v>
      </c>
      <c r="DD20" s="7"/>
      <c r="DE20" s="6">
        <f t="shared" si="0"/>
        <v>-2359.2000000000007</v>
      </c>
      <c r="DF20" s="7"/>
      <c r="DG20" s="29">
        <f>ROUND(IF(DC20=0, IF(DA20=0, 0, 1), DA20/DC20),5)</f>
        <v>1.2144699999999999</v>
      </c>
    </row>
    <row r="21" spans="1:111" x14ac:dyDescent="0.3">
      <c r="A21" s="2"/>
      <c r="B21" s="2"/>
      <c r="C21" s="2"/>
      <c r="D21" s="2"/>
      <c r="E21" s="2"/>
      <c r="F21" s="2" t="s">
        <v>32</v>
      </c>
      <c r="G21" s="2"/>
      <c r="H21" s="6"/>
      <c r="I21" s="7"/>
      <c r="J21" s="6"/>
      <c r="K21" s="7"/>
      <c r="L21" s="6"/>
      <c r="M21" s="7"/>
      <c r="N21" s="8"/>
      <c r="O21" s="7"/>
      <c r="P21" s="6"/>
      <c r="Q21" s="7"/>
      <c r="R21" s="6"/>
      <c r="S21" s="7"/>
      <c r="T21" s="6"/>
      <c r="U21" s="7"/>
      <c r="V21" s="8"/>
      <c r="W21" s="7"/>
      <c r="X21" s="6"/>
      <c r="Y21" s="7"/>
      <c r="Z21" s="6"/>
      <c r="AA21" s="7"/>
      <c r="AB21" s="6"/>
      <c r="AC21" s="7"/>
      <c r="AD21" s="8"/>
      <c r="AE21" s="7"/>
      <c r="AF21" s="6"/>
      <c r="AG21" s="7"/>
      <c r="AH21" s="6"/>
      <c r="AI21" s="7"/>
      <c r="AJ21" s="6"/>
      <c r="AK21" s="7"/>
      <c r="AL21" s="8"/>
      <c r="AM21" s="7"/>
      <c r="AN21" s="6"/>
      <c r="AO21" s="7"/>
      <c r="AP21" s="6"/>
      <c r="AQ21" s="7"/>
      <c r="AR21" s="6"/>
      <c r="AS21" s="7"/>
      <c r="AT21" s="8"/>
      <c r="AU21" s="7"/>
      <c r="AV21" s="6"/>
      <c r="AW21" s="7"/>
      <c r="AX21" s="6"/>
      <c r="AY21" s="7"/>
      <c r="AZ21" s="6"/>
      <c r="BA21" s="7"/>
      <c r="BB21" s="8"/>
      <c r="BC21" s="7"/>
      <c r="BD21" s="6"/>
      <c r="BE21" s="7"/>
      <c r="BF21" s="7"/>
      <c r="BG21" s="7"/>
      <c r="BH21" s="7"/>
      <c r="BI21" s="7"/>
      <c r="BJ21" s="7"/>
      <c r="BK21" s="7"/>
      <c r="BL21" s="6"/>
      <c r="BM21" s="7"/>
      <c r="BN21" s="7"/>
      <c r="BO21" s="7"/>
      <c r="BP21" s="7"/>
      <c r="BQ21" s="7"/>
      <c r="BR21" s="7"/>
      <c r="BS21" s="7"/>
      <c r="BT21" s="6"/>
      <c r="BU21" s="7"/>
      <c r="BV21" s="7"/>
      <c r="BW21" s="7"/>
      <c r="BX21" s="7"/>
      <c r="BY21" s="7"/>
      <c r="BZ21" s="7"/>
      <c r="CA21" s="7"/>
      <c r="CB21" s="6"/>
      <c r="CC21" s="7"/>
      <c r="CD21" s="7"/>
      <c r="CE21" s="7"/>
      <c r="CF21" s="7"/>
      <c r="CG21" s="7"/>
      <c r="CH21" s="7"/>
      <c r="CI21" s="7"/>
      <c r="CJ21" s="6"/>
      <c r="CK21" s="7"/>
      <c r="CL21" s="7"/>
      <c r="CM21" s="7"/>
      <c r="CN21" s="7"/>
      <c r="CO21" s="7"/>
      <c r="CP21" s="7"/>
      <c r="CQ21" s="7"/>
      <c r="CR21" s="6"/>
      <c r="CS21" s="7"/>
      <c r="CT21" s="7"/>
      <c r="CU21" s="7"/>
      <c r="CV21" s="7"/>
      <c r="CW21" s="7"/>
      <c r="CX21" s="7"/>
      <c r="CY21" s="7"/>
      <c r="CZ21" s="7"/>
      <c r="DA21" s="6"/>
      <c r="DB21" s="7"/>
      <c r="DC21" s="6"/>
      <c r="DD21" s="7"/>
      <c r="DE21" s="6"/>
      <c r="DF21" s="7"/>
      <c r="DG21" s="8"/>
    </row>
    <row r="22" spans="1:111" x14ac:dyDescent="0.3">
      <c r="A22" s="2"/>
      <c r="B22" s="2"/>
      <c r="C22" s="2"/>
      <c r="D22" s="2"/>
      <c r="E22" s="2"/>
      <c r="F22" s="2"/>
      <c r="G22" s="2" t="s">
        <v>33</v>
      </c>
      <c r="H22" s="6">
        <v>0</v>
      </c>
      <c r="I22" s="7"/>
      <c r="J22" s="6"/>
      <c r="K22" s="7"/>
      <c r="L22" s="6"/>
      <c r="M22" s="7"/>
      <c r="N22" s="8"/>
      <c r="O22" s="7"/>
      <c r="P22" s="6">
        <v>0</v>
      </c>
      <c r="Q22" s="7"/>
      <c r="R22" s="6"/>
      <c r="S22" s="7"/>
      <c r="T22" s="6"/>
      <c r="U22" s="7"/>
      <c r="V22" s="8"/>
      <c r="W22" s="7"/>
      <c r="X22" s="6">
        <v>0</v>
      </c>
      <c r="Y22" s="7"/>
      <c r="Z22" s="6"/>
      <c r="AA22" s="7"/>
      <c r="AB22" s="6"/>
      <c r="AC22" s="7"/>
      <c r="AD22" s="8"/>
      <c r="AE22" s="7"/>
      <c r="AF22" s="6">
        <v>0</v>
      </c>
      <c r="AG22" s="7"/>
      <c r="AH22" s="6"/>
      <c r="AI22" s="7"/>
      <c r="AJ22" s="6"/>
      <c r="AK22" s="7"/>
      <c r="AL22" s="8"/>
      <c r="AM22" s="7"/>
      <c r="AN22" s="6">
        <v>0</v>
      </c>
      <c r="AO22" s="7"/>
      <c r="AP22" s="6"/>
      <c r="AQ22" s="7"/>
      <c r="AR22" s="6"/>
      <c r="AS22" s="7"/>
      <c r="AT22" s="8"/>
      <c r="AU22" s="7"/>
      <c r="AV22" s="6">
        <v>0</v>
      </c>
      <c r="AW22" s="7"/>
      <c r="AX22" s="6"/>
      <c r="AY22" s="7"/>
      <c r="AZ22" s="6"/>
      <c r="BA22" s="7"/>
      <c r="BB22" s="8"/>
      <c r="BC22" s="7"/>
      <c r="BD22" s="6">
        <v>0</v>
      </c>
      <c r="BE22" s="7"/>
      <c r="BF22" s="7"/>
      <c r="BG22" s="7"/>
      <c r="BH22" s="7"/>
      <c r="BI22" s="7"/>
      <c r="BJ22" s="7"/>
      <c r="BK22" s="7"/>
      <c r="BL22" s="6">
        <v>0</v>
      </c>
      <c r="BM22" s="7"/>
      <c r="BN22" s="7"/>
      <c r="BO22" s="7"/>
      <c r="BP22" s="7"/>
      <c r="BQ22" s="7"/>
      <c r="BR22" s="7"/>
      <c r="BS22" s="7"/>
      <c r="BT22" s="6">
        <v>0</v>
      </c>
      <c r="BU22" s="7"/>
      <c r="BV22" s="7"/>
      <c r="BW22" s="7"/>
      <c r="BX22" s="7"/>
      <c r="BY22" s="7"/>
      <c r="BZ22" s="7"/>
      <c r="CA22" s="7"/>
      <c r="CB22" s="6">
        <v>0</v>
      </c>
      <c r="CC22" s="7"/>
      <c r="CD22" s="7"/>
      <c r="CE22" s="7"/>
      <c r="CF22" s="7"/>
      <c r="CG22" s="7"/>
      <c r="CH22" s="7"/>
      <c r="CI22" s="7"/>
      <c r="CJ22" s="6">
        <v>0</v>
      </c>
      <c r="CK22" s="7"/>
      <c r="CL22" s="7"/>
      <c r="CM22" s="7"/>
      <c r="CN22" s="7"/>
      <c r="CO22" s="7"/>
      <c r="CP22" s="7"/>
      <c r="CQ22" s="7"/>
      <c r="CR22" s="6">
        <v>2599.79</v>
      </c>
      <c r="CS22" s="7"/>
      <c r="CT22" s="7"/>
      <c r="CU22" s="7"/>
      <c r="CV22" s="7"/>
      <c r="CW22" s="7"/>
      <c r="CX22" s="7"/>
      <c r="CY22" s="7"/>
      <c r="CZ22" s="7"/>
      <c r="DA22" s="6">
        <f>ROUND(H22+P22+X22+AF22+AN22+AV22+BD22+BL22+BT22+CB22+CJ22+CR22,5)</f>
        <v>2599.79</v>
      </c>
      <c r="DB22" s="7"/>
      <c r="DC22" s="6"/>
      <c r="DD22" s="7"/>
      <c r="DE22" s="6">
        <f t="shared" si="0"/>
        <v>-2599.79</v>
      </c>
      <c r="DF22" s="7"/>
      <c r="DG22" s="8"/>
    </row>
    <row r="23" spans="1:111" x14ac:dyDescent="0.3">
      <c r="A23" s="2"/>
      <c r="B23" s="2"/>
      <c r="C23" s="2"/>
      <c r="D23" s="2"/>
      <c r="E23" s="2"/>
      <c r="F23" s="2"/>
      <c r="G23" s="2" t="s">
        <v>34</v>
      </c>
      <c r="H23" s="6">
        <v>0</v>
      </c>
      <c r="I23" s="7"/>
      <c r="J23" s="6"/>
      <c r="K23" s="7"/>
      <c r="L23" s="6"/>
      <c r="M23" s="7"/>
      <c r="N23" s="8"/>
      <c r="O23" s="7"/>
      <c r="P23" s="6">
        <v>0</v>
      </c>
      <c r="Q23" s="7"/>
      <c r="R23" s="6"/>
      <c r="S23" s="7"/>
      <c r="T23" s="6"/>
      <c r="U23" s="7"/>
      <c r="V23" s="8"/>
      <c r="W23" s="7"/>
      <c r="X23" s="6">
        <v>0</v>
      </c>
      <c r="Y23" s="7"/>
      <c r="Z23" s="6"/>
      <c r="AA23" s="7"/>
      <c r="AB23" s="6"/>
      <c r="AC23" s="7"/>
      <c r="AD23" s="8"/>
      <c r="AE23" s="7"/>
      <c r="AF23" s="6">
        <v>0</v>
      </c>
      <c r="AG23" s="7"/>
      <c r="AH23" s="6"/>
      <c r="AI23" s="7"/>
      <c r="AJ23" s="6"/>
      <c r="AK23" s="7"/>
      <c r="AL23" s="8"/>
      <c r="AM23" s="7"/>
      <c r="AN23" s="6">
        <v>0</v>
      </c>
      <c r="AO23" s="7"/>
      <c r="AP23" s="6"/>
      <c r="AQ23" s="7"/>
      <c r="AR23" s="6"/>
      <c r="AS23" s="7"/>
      <c r="AT23" s="8"/>
      <c r="AU23" s="7"/>
      <c r="AV23" s="6">
        <v>0</v>
      </c>
      <c r="AW23" s="7"/>
      <c r="AX23" s="6"/>
      <c r="AY23" s="7"/>
      <c r="AZ23" s="6"/>
      <c r="BA23" s="7"/>
      <c r="BB23" s="8"/>
      <c r="BC23" s="7"/>
      <c r="BD23" s="6">
        <v>0</v>
      </c>
      <c r="BE23" s="7"/>
      <c r="BF23" s="7"/>
      <c r="BG23" s="7"/>
      <c r="BH23" s="7"/>
      <c r="BI23" s="7"/>
      <c r="BJ23" s="7"/>
      <c r="BK23" s="7"/>
      <c r="BL23" s="6">
        <v>0</v>
      </c>
      <c r="BM23" s="7"/>
      <c r="BN23" s="7"/>
      <c r="BO23" s="7"/>
      <c r="BP23" s="7"/>
      <c r="BQ23" s="7"/>
      <c r="BR23" s="7"/>
      <c r="BS23" s="7"/>
      <c r="BT23" s="6">
        <v>0</v>
      </c>
      <c r="BU23" s="7"/>
      <c r="BV23" s="7"/>
      <c r="BW23" s="7"/>
      <c r="BX23" s="7"/>
      <c r="BY23" s="7"/>
      <c r="BZ23" s="7"/>
      <c r="CA23" s="7"/>
      <c r="CB23" s="6">
        <v>0</v>
      </c>
      <c r="CC23" s="7"/>
      <c r="CD23" s="7"/>
      <c r="CE23" s="7"/>
      <c r="CF23" s="7"/>
      <c r="CG23" s="7"/>
      <c r="CH23" s="7"/>
      <c r="CI23" s="7"/>
      <c r="CJ23" s="6">
        <v>0</v>
      </c>
      <c r="CK23" s="7"/>
      <c r="CL23" s="7"/>
      <c r="CM23" s="7"/>
      <c r="CN23" s="7"/>
      <c r="CO23" s="7"/>
      <c r="CP23" s="7"/>
      <c r="CQ23" s="7"/>
      <c r="CR23" s="6">
        <v>1993.55</v>
      </c>
      <c r="CS23" s="7"/>
      <c r="CT23" s="7"/>
      <c r="CU23" s="7"/>
      <c r="CV23" s="7"/>
      <c r="CW23" s="7"/>
      <c r="CX23" s="7"/>
      <c r="CY23" s="7"/>
      <c r="CZ23" s="7"/>
      <c r="DA23" s="6">
        <f>ROUND(H23+P23+X23+AF23+AN23+AV23+BD23+BL23+BT23+CB23+CJ23+CR23,5)</f>
        <v>1993.55</v>
      </c>
      <c r="DB23" s="7"/>
      <c r="DC23" s="6"/>
      <c r="DD23" s="7"/>
      <c r="DE23" s="6">
        <f t="shared" si="0"/>
        <v>-1993.55</v>
      </c>
      <c r="DF23" s="7"/>
      <c r="DG23" s="8"/>
    </row>
    <row r="24" spans="1:111" x14ac:dyDescent="0.3">
      <c r="A24" s="2"/>
      <c r="B24" s="2"/>
      <c r="C24" s="2"/>
      <c r="D24" s="2"/>
      <c r="E24" s="2"/>
      <c r="F24" s="2"/>
      <c r="G24" s="2" t="s">
        <v>35</v>
      </c>
      <c r="H24" s="6">
        <v>1189.05</v>
      </c>
      <c r="I24" s="7"/>
      <c r="J24" s="6"/>
      <c r="K24" s="7"/>
      <c r="L24" s="6"/>
      <c r="M24" s="7"/>
      <c r="N24" s="8"/>
      <c r="O24" s="7"/>
      <c r="P24" s="6">
        <v>325.11</v>
      </c>
      <c r="Q24" s="7"/>
      <c r="R24" s="6"/>
      <c r="S24" s="7"/>
      <c r="T24" s="6"/>
      <c r="U24" s="7"/>
      <c r="V24" s="8"/>
      <c r="W24" s="7"/>
      <c r="X24" s="6">
        <v>0</v>
      </c>
      <c r="Y24" s="7"/>
      <c r="Z24" s="6"/>
      <c r="AA24" s="7"/>
      <c r="AB24" s="6"/>
      <c r="AC24" s="7"/>
      <c r="AD24" s="8"/>
      <c r="AE24" s="7"/>
      <c r="AF24" s="6">
        <v>0</v>
      </c>
      <c r="AG24" s="7"/>
      <c r="AH24" s="6"/>
      <c r="AI24" s="7"/>
      <c r="AJ24" s="6"/>
      <c r="AK24" s="7"/>
      <c r="AL24" s="8"/>
      <c r="AM24" s="7"/>
      <c r="AN24" s="6">
        <v>0</v>
      </c>
      <c r="AO24" s="7"/>
      <c r="AP24" s="6"/>
      <c r="AQ24" s="7"/>
      <c r="AR24" s="6"/>
      <c r="AS24" s="7"/>
      <c r="AT24" s="8"/>
      <c r="AU24" s="7"/>
      <c r="AV24" s="6">
        <v>0</v>
      </c>
      <c r="AW24" s="7"/>
      <c r="AX24" s="6"/>
      <c r="AY24" s="7"/>
      <c r="AZ24" s="6"/>
      <c r="BA24" s="7"/>
      <c r="BB24" s="8"/>
      <c r="BC24" s="7"/>
      <c r="BD24" s="6">
        <v>0</v>
      </c>
      <c r="BE24" s="7"/>
      <c r="BF24" s="7"/>
      <c r="BG24" s="7"/>
      <c r="BH24" s="7"/>
      <c r="BI24" s="7"/>
      <c r="BJ24" s="7"/>
      <c r="BK24" s="7"/>
      <c r="BL24" s="6">
        <v>0</v>
      </c>
      <c r="BM24" s="7"/>
      <c r="BN24" s="7"/>
      <c r="BO24" s="7"/>
      <c r="BP24" s="7"/>
      <c r="BQ24" s="7"/>
      <c r="BR24" s="7"/>
      <c r="BS24" s="7"/>
      <c r="BT24" s="6">
        <v>0</v>
      </c>
      <c r="BU24" s="7"/>
      <c r="BV24" s="7"/>
      <c r="BW24" s="7"/>
      <c r="BX24" s="7"/>
      <c r="BY24" s="7"/>
      <c r="BZ24" s="7"/>
      <c r="CA24" s="7"/>
      <c r="CB24" s="6">
        <v>0</v>
      </c>
      <c r="CC24" s="7"/>
      <c r="CD24" s="7"/>
      <c r="CE24" s="7"/>
      <c r="CF24" s="7"/>
      <c r="CG24" s="7"/>
      <c r="CH24" s="7"/>
      <c r="CI24" s="7"/>
      <c r="CJ24" s="6">
        <v>0</v>
      </c>
      <c r="CK24" s="7"/>
      <c r="CL24" s="7"/>
      <c r="CM24" s="7"/>
      <c r="CN24" s="7"/>
      <c r="CO24" s="7"/>
      <c r="CP24" s="7"/>
      <c r="CQ24" s="7"/>
      <c r="CR24" s="6">
        <v>0</v>
      </c>
      <c r="CS24" s="7"/>
      <c r="CT24" s="7"/>
      <c r="CU24" s="7"/>
      <c r="CV24" s="7"/>
      <c r="CW24" s="7"/>
      <c r="CX24" s="7"/>
      <c r="CY24" s="7"/>
      <c r="CZ24" s="7"/>
      <c r="DA24" s="6">
        <f>ROUND(H24+P24+X24+AF24+AN24+AV24+BD24+BL24+BT24+CB24+CJ24+CR24,5)</f>
        <v>1514.16</v>
      </c>
      <c r="DB24" s="7"/>
      <c r="DC24" s="6"/>
      <c r="DD24" s="7"/>
      <c r="DE24" s="6">
        <f t="shared" si="0"/>
        <v>-1514.16</v>
      </c>
      <c r="DF24" s="7"/>
      <c r="DG24" s="8"/>
    </row>
    <row r="25" spans="1:111" x14ac:dyDescent="0.3">
      <c r="A25" s="2"/>
      <c r="B25" s="2"/>
      <c r="C25" s="2"/>
      <c r="D25" s="2"/>
      <c r="E25" s="2"/>
      <c r="F25" s="2"/>
      <c r="G25" s="2" t="s">
        <v>36</v>
      </c>
      <c r="H25" s="6">
        <v>576</v>
      </c>
      <c r="I25" s="7"/>
      <c r="J25" s="6"/>
      <c r="K25" s="7"/>
      <c r="L25" s="6"/>
      <c r="M25" s="7"/>
      <c r="N25" s="8"/>
      <c r="O25" s="7"/>
      <c r="P25" s="6">
        <v>0</v>
      </c>
      <c r="Q25" s="7"/>
      <c r="R25" s="6"/>
      <c r="S25" s="7"/>
      <c r="T25" s="6"/>
      <c r="U25" s="7"/>
      <c r="V25" s="8"/>
      <c r="W25" s="7"/>
      <c r="X25" s="6">
        <v>0</v>
      </c>
      <c r="Y25" s="7"/>
      <c r="Z25" s="6"/>
      <c r="AA25" s="7"/>
      <c r="AB25" s="6"/>
      <c r="AC25" s="7"/>
      <c r="AD25" s="8"/>
      <c r="AE25" s="7"/>
      <c r="AF25" s="6">
        <v>0</v>
      </c>
      <c r="AG25" s="7"/>
      <c r="AH25" s="6"/>
      <c r="AI25" s="7"/>
      <c r="AJ25" s="6"/>
      <c r="AK25" s="7"/>
      <c r="AL25" s="8"/>
      <c r="AM25" s="7"/>
      <c r="AN25" s="6">
        <v>0</v>
      </c>
      <c r="AO25" s="7"/>
      <c r="AP25" s="6"/>
      <c r="AQ25" s="7"/>
      <c r="AR25" s="6"/>
      <c r="AS25" s="7"/>
      <c r="AT25" s="8"/>
      <c r="AU25" s="7"/>
      <c r="AV25" s="6">
        <v>0</v>
      </c>
      <c r="AW25" s="7"/>
      <c r="AX25" s="6"/>
      <c r="AY25" s="7"/>
      <c r="AZ25" s="6"/>
      <c r="BA25" s="7"/>
      <c r="BB25" s="8"/>
      <c r="BC25" s="7"/>
      <c r="BD25" s="6">
        <v>225</v>
      </c>
      <c r="BE25" s="7"/>
      <c r="BF25" s="7"/>
      <c r="BG25" s="7"/>
      <c r="BH25" s="7"/>
      <c r="BI25" s="7"/>
      <c r="BJ25" s="7"/>
      <c r="BK25" s="7"/>
      <c r="BL25" s="6">
        <v>225</v>
      </c>
      <c r="BM25" s="7"/>
      <c r="BN25" s="7"/>
      <c r="BO25" s="7"/>
      <c r="BP25" s="7"/>
      <c r="BQ25" s="7"/>
      <c r="BR25" s="7"/>
      <c r="BS25" s="7"/>
      <c r="BT25" s="6">
        <v>675</v>
      </c>
      <c r="BU25" s="7"/>
      <c r="BV25" s="7"/>
      <c r="BW25" s="7"/>
      <c r="BX25" s="7"/>
      <c r="BY25" s="7"/>
      <c r="BZ25" s="7"/>
      <c r="CA25" s="7"/>
      <c r="CB25" s="6">
        <v>0</v>
      </c>
      <c r="CC25" s="7"/>
      <c r="CD25" s="7"/>
      <c r="CE25" s="7"/>
      <c r="CF25" s="7"/>
      <c r="CG25" s="7"/>
      <c r="CH25" s="7"/>
      <c r="CI25" s="7"/>
      <c r="CJ25" s="6">
        <v>0</v>
      </c>
      <c r="CK25" s="7"/>
      <c r="CL25" s="7"/>
      <c r="CM25" s="7"/>
      <c r="CN25" s="7"/>
      <c r="CO25" s="7"/>
      <c r="CP25" s="7"/>
      <c r="CQ25" s="7"/>
      <c r="CR25" s="6">
        <v>129.5</v>
      </c>
      <c r="CS25" s="7"/>
      <c r="CT25" s="7"/>
      <c r="CU25" s="7"/>
      <c r="CV25" s="7"/>
      <c r="CW25" s="7"/>
      <c r="CX25" s="7"/>
      <c r="CY25" s="7"/>
      <c r="CZ25" s="7"/>
      <c r="DA25" s="6">
        <f>ROUND(H25+P25+X25+AF25+AN25+AV25+BD25+BL25+BT25+CB25+CJ25+CR25,5)</f>
        <v>1830.5</v>
      </c>
      <c r="DB25" s="7"/>
      <c r="DC25" s="6"/>
      <c r="DD25" s="7"/>
      <c r="DE25" s="6">
        <f t="shared" si="0"/>
        <v>-1830.5</v>
      </c>
      <c r="DF25" s="7"/>
      <c r="DG25" s="8"/>
    </row>
    <row r="26" spans="1:111" ht="15" thickBot="1" x14ac:dyDescent="0.35">
      <c r="A26" s="2"/>
      <c r="B26" s="2"/>
      <c r="C26" s="2"/>
      <c r="D26" s="2"/>
      <c r="E26" s="2"/>
      <c r="F26" s="2"/>
      <c r="G26" s="2" t="s">
        <v>37</v>
      </c>
      <c r="H26" s="9">
        <v>0</v>
      </c>
      <c r="I26" s="7"/>
      <c r="J26" s="9">
        <v>34435</v>
      </c>
      <c r="K26" s="7"/>
      <c r="L26" s="9">
        <f>ROUND((H26-J26),5)</f>
        <v>-34435</v>
      </c>
      <c r="M26" s="7"/>
      <c r="N26" s="10">
        <f>ROUND(IF(J26=0, IF(H26=0, 0, 1), H26/J26),5)</f>
        <v>0</v>
      </c>
      <c r="O26" s="7"/>
      <c r="P26" s="9">
        <v>0</v>
      </c>
      <c r="Q26" s="7"/>
      <c r="R26" s="9">
        <v>0</v>
      </c>
      <c r="S26" s="7"/>
      <c r="T26" s="9">
        <f>ROUND((P26-R26),5)</f>
        <v>0</v>
      </c>
      <c r="U26" s="7"/>
      <c r="V26" s="10">
        <f>ROUND(IF(R26=0, IF(P26=0, 0, 1), P26/R26),5)</f>
        <v>0</v>
      </c>
      <c r="W26" s="7"/>
      <c r="X26" s="9">
        <v>0</v>
      </c>
      <c r="Y26" s="7"/>
      <c r="Z26" s="9">
        <v>0</v>
      </c>
      <c r="AA26" s="7"/>
      <c r="AB26" s="9">
        <f>ROUND((X26-Z26),5)</f>
        <v>0</v>
      </c>
      <c r="AC26" s="7"/>
      <c r="AD26" s="10">
        <f>ROUND(IF(Z26=0, IF(X26=0, 0, 1), X26/Z26),5)</f>
        <v>0</v>
      </c>
      <c r="AE26" s="7"/>
      <c r="AF26" s="9">
        <v>4800</v>
      </c>
      <c r="AG26" s="7"/>
      <c r="AH26" s="9">
        <v>0</v>
      </c>
      <c r="AI26" s="7"/>
      <c r="AJ26" s="9">
        <f>ROUND((AF26-AH26),5)</f>
        <v>4800</v>
      </c>
      <c r="AK26" s="7"/>
      <c r="AL26" s="10">
        <f>ROUND(IF(AH26=0, IF(AF26=0, 0, 1), AF26/AH26),5)</f>
        <v>1</v>
      </c>
      <c r="AM26" s="7"/>
      <c r="AN26" s="9">
        <v>0</v>
      </c>
      <c r="AO26" s="7"/>
      <c r="AP26" s="9">
        <v>0</v>
      </c>
      <c r="AQ26" s="7"/>
      <c r="AR26" s="9">
        <f>ROUND((AN26-AP26),5)</f>
        <v>0</v>
      </c>
      <c r="AS26" s="7"/>
      <c r="AT26" s="10">
        <f>ROUND(IF(AP26=0, IF(AN26=0, 0, 1), AN26/AP26),5)</f>
        <v>0</v>
      </c>
      <c r="AU26" s="7"/>
      <c r="AV26" s="9">
        <v>0</v>
      </c>
      <c r="AW26" s="7"/>
      <c r="AX26" s="9">
        <v>0</v>
      </c>
      <c r="AY26" s="7"/>
      <c r="AZ26" s="9">
        <f>ROUND((AV26-AX26),5)</f>
        <v>0</v>
      </c>
      <c r="BA26" s="7"/>
      <c r="BB26" s="10">
        <f>ROUND(IF(AX26=0, IF(AV26=0, 0, 1), AV26/AX26),5)</f>
        <v>0</v>
      </c>
      <c r="BC26" s="7"/>
      <c r="BD26" s="9">
        <v>0</v>
      </c>
      <c r="BE26" s="7"/>
      <c r="BF26" s="7"/>
      <c r="BG26" s="7"/>
      <c r="BH26" s="7"/>
      <c r="BI26" s="7"/>
      <c r="BJ26" s="7"/>
      <c r="BK26" s="7"/>
      <c r="BL26" s="9">
        <v>0</v>
      </c>
      <c r="BM26" s="7"/>
      <c r="BN26" s="7"/>
      <c r="BO26" s="7"/>
      <c r="BP26" s="7"/>
      <c r="BQ26" s="7"/>
      <c r="BR26" s="7"/>
      <c r="BS26" s="7"/>
      <c r="BT26" s="9">
        <v>4500</v>
      </c>
      <c r="BU26" s="7"/>
      <c r="BV26" s="7"/>
      <c r="BW26" s="7"/>
      <c r="BX26" s="7"/>
      <c r="BY26" s="7"/>
      <c r="BZ26" s="7"/>
      <c r="CA26" s="7"/>
      <c r="CB26" s="9">
        <v>8265</v>
      </c>
      <c r="CC26" s="7"/>
      <c r="CD26" s="7"/>
      <c r="CE26" s="7"/>
      <c r="CF26" s="7"/>
      <c r="CG26" s="7"/>
      <c r="CH26" s="7"/>
      <c r="CI26" s="7"/>
      <c r="CJ26" s="9">
        <v>0</v>
      </c>
      <c r="CK26" s="7"/>
      <c r="CL26" s="7"/>
      <c r="CM26" s="7"/>
      <c r="CN26" s="7"/>
      <c r="CO26" s="7"/>
      <c r="CP26" s="7"/>
      <c r="CQ26" s="7"/>
      <c r="CR26" s="9">
        <v>2000</v>
      </c>
      <c r="CS26" s="7"/>
      <c r="CT26" s="7"/>
      <c r="CU26" s="7"/>
      <c r="CV26" s="7"/>
      <c r="CW26" s="7"/>
      <c r="CX26" s="7"/>
      <c r="CY26" s="7"/>
      <c r="CZ26" s="7"/>
      <c r="DA26" s="9">
        <f>ROUND(H26+P26+X26+AF26+AN26+AV26+BD26+BL26+BT26+CB26+CJ26+CR26,5)</f>
        <v>19565</v>
      </c>
      <c r="DB26" s="7"/>
      <c r="DC26" s="9">
        <f>ROUND(J26+R26+Z26+AH26+AP26+AX26+BF26+BN26+BV26+CD26+CL26+CT26,5)</f>
        <v>34435</v>
      </c>
      <c r="DD26" s="7"/>
      <c r="DE26" s="9">
        <f t="shared" si="0"/>
        <v>14870</v>
      </c>
      <c r="DF26" s="7"/>
      <c r="DG26" s="10">
        <f>ROUND(IF(DC26=0, IF(DA26=0, 0, 1), DA26/DC26),5)</f>
        <v>0.56816999999999995</v>
      </c>
    </row>
    <row r="27" spans="1:111" x14ac:dyDescent="0.3">
      <c r="A27" s="2"/>
      <c r="B27" s="2"/>
      <c r="C27" s="2"/>
      <c r="D27" s="2"/>
      <c r="E27" s="2"/>
      <c r="F27" s="2" t="s">
        <v>38</v>
      </c>
      <c r="G27" s="2"/>
      <c r="H27" s="6">
        <f>ROUND(SUM(H21:H26),5)</f>
        <v>1765.05</v>
      </c>
      <c r="I27" s="7"/>
      <c r="J27" s="6">
        <f>ROUND(SUM(J21:J26),5)</f>
        <v>34435</v>
      </c>
      <c r="K27" s="7"/>
      <c r="L27" s="6">
        <f>ROUND((H27-J27),5)</f>
        <v>-32669.95</v>
      </c>
      <c r="M27" s="7"/>
      <c r="N27" s="8">
        <f>ROUND(IF(J27=0, IF(H27=0, 0, 1), H27/J27),5)</f>
        <v>5.126E-2</v>
      </c>
      <c r="O27" s="7"/>
      <c r="P27" s="6">
        <f>ROUND(SUM(P21:P26),5)</f>
        <v>325.11</v>
      </c>
      <c r="Q27" s="7"/>
      <c r="R27" s="6">
        <f>ROUND(SUM(R21:R26),5)</f>
        <v>0</v>
      </c>
      <c r="S27" s="7"/>
      <c r="T27" s="6">
        <f>ROUND((P27-R27),5)</f>
        <v>325.11</v>
      </c>
      <c r="U27" s="7"/>
      <c r="V27" s="8">
        <f>ROUND(IF(R27=0, IF(P27=0, 0, 1), P27/R27),5)</f>
        <v>1</v>
      </c>
      <c r="W27" s="7"/>
      <c r="X27" s="6">
        <f>ROUND(SUM(X21:X26),5)</f>
        <v>0</v>
      </c>
      <c r="Y27" s="7"/>
      <c r="Z27" s="6">
        <f>ROUND(SUM(Z21:Z26),5)</f>
        <v>0</v>
      </c>
      <c r="AA27" s="7"/>
      <c r="AB27" s="6">
        <f>ROUND((X27-Z27),5)</f>
        <v>0</v>
      </c>
      <c r="AC27" s="7"/>
      <c r="AD27" s="8">
        <f>ROUND(IF(Z27=0, IF(X27=0, 0, 1), X27/Z27),5)</f>
        <v>0</v>
      </c>
      <c r="AE27" s="7"/>
      <c r="AF27" s="6">
        <f>ROUND(SUM(AF21:AF26),5)</f>
        <v>4800</v>
      </c>
      <c r="AG27" s="7"/>
      <c r="AH27" s="6">
        <f>ROUND(SUM(AH21:AH26),5)</f>
        <v>0</v>
      </c>
      <c r="AI27" s="7"/>
      <c r="AJ27" s="6">
        <f>ROUND((AF27-AH27),5)</f>
        <v>4800</v>
      </c>
      <c r="AK27" s="7"/>
      <c r="AL27" s="8">
        <f>ROUND(IF(AH27=0, IF(AF27=0, 0, 1), AF27/AH27),5)</f>
        <v>1</v>
      </c>
      <c r="AM27" s="7"/>
      <c r="AN27" s="6">
        <f>ROUND(SUM(AN21:AN26),5)</f>
        <v>0</v>
      </c>
      <c r="AO27" s="7"/>
      <c r="AP27" s="6">
        <f>ROUND(SUM(AP21:AP26),5)</f>
        <v>0</v>
      </c>
      <c r="AQ27" s="7"/>
      <c r="AR27" s="6">
        <f>ROUND((AN27-AP27),5)</f>
        <v>0</v>
      </c>
      <c r="AS27" s="7"/>
      <c r="AT27" s="8">
        <f>ROUND(IF(AP27=0, IF(AN27=0, 0, 1), AN27/AP27),5)</f>
        <v>0</v>
      </c>
      <c r="AU27" s="7"/>
      <c r="AV27" s="6">
        <f>ROUND(SUM(AV21:AV26),5)</f>
        <v>0</v>
      </c>
      <c r="AW27" s="7"/>
      <c r="AX27" s="6">
        <f>ROUND(SUM(AX21:AX26),5)</f>
        <v>0</v>
      </c>
      <c r="AY27" s="7"/>
      <c r="AZ27" s="6">
        <f>ROUND((AV27-AX27),5)</f>
        <v>0</v>
      </c>
      <c r="BA27" s="7"/>
      <c r="BB27" s="8">
        <f>ROUND(IF(AX27=0, IF(AV27=0, 0, 1), AV27/AX27),5)</f>
        <v>0</v>
      </c>
      <c r="BC27" s="7"/>
      <c r="BD27" s="6">
        <f>ROUND(SUM(BD21:BD26),5)</f>
        <v>225</v>
      </c>
      <c r="BE27" s="7"/>
      <c r="BF27" s="7"/>
      <c r="BG27" s="7"/>
      <c r="BH27" s="7"/>
      <c r="BI27" s="7"/>
      <c r="BJ27" s="7"/>
      <c r="BK27" s="7"/>
      <c r="BL27" s="6">
        <f>ROUND(SUM(BL21:BL26),5)</f>
        <v>225</v>
      </c>
      <c r="BM27" s="7"/>
      <c r="BN27" s="7"/>
      <c r="BO27" s="7"/>
      <c r="BP27" s="7"/>
      <c r="BQ27" s="7"/>
      <c r="BR27" s="7"/>
      <c r="BS27" s="7"/>
      <c r="BT27" s="6">
        <f>ROUND(SUM(BT21:BT26),5)</f>
        <v>5175</v>
      </c>
      <c r="BU27" s="7"/>
      <c r="BV27" s="7"/>
      <c r="BW27" s="7"/>
      <c r="BX27" s="7"/>
      <c r="BY27" s="7"/>
      <c r="BZ27" s="7"/>
      <c r="CA27" s="7"/>
      <c r="CB27" s="6">
        <f>ROUND(SUM(CB21:CB26),5)</f>
        <v>8265</v>
      </c>
      <c r="CC27" s="7"/>
      <c r="CD27" s="7"/>
      <c r="CE27" s="7"/>
      <c r="CF27" s="7"/>
      <c r="CG27" s="7"/>
      <c r="CH27" s="7"/>
      <c r="CI27" s="7"/>
      <c r="CJ27" s="6">
        <f>ROUND(SUM(CJ21:CJ26),5)</f>
        <v>0</v>
      </c>
      <c r="CK27" s="7"/>
      <c r="CL27" s="7"/>
      <c r="CM27" s="7"/>
      <c r="CN27" s="7"/>
      <c r="CO27" s="7"/>
      <c r="CP27" s="7"/>
      <c r="CQ27" s="7"/>
      <c r="CR27" s="6">
        <f>ROUND(SUM(CR21:CR26),5)</f>
        <v>6722.84</v>
      </c>
      <c r="CS27" s="7"/>
      <c r="CT27" s="7"/>
      <c r="CU27" s="7"/>
      <c r="CV27" s="7"/>
      <c r="CW27" s="7"/>
      <c r="CX27" s="7"/>
      <c r="CY27" s="7"/>
      <c r="CZ27" s="7"/>
      <c r="DA27" s="6">
        <f>ROUND(H27+P27+X27+AF27+AN27+AV27+BD27+BL27+BT27+CB27+CJ27+CR27,5)</f>
        <v>27503</v>
      </c>
      <c r="DB27" s="7"/>
      <c r="DC27" s="6">
        <f>ROUND(J27+R27+Z27+AH27+AP27+AX27+BF27+BN27+BV27+CD27+CL27+CT27,5)</f>
        <v>34435</v>
      </c>
      <c r="DD27" s="7"/>
      <c r="DE27" s="6">
        <f t="shared" si="0"/>
        <v>6932</v>
      </c>
      <c r="DF27" s="7"/>
      <c r="DG27" s="8">
        <f>ROUND(IF(DC27=0, IF(DA27=0, 0, 1), DA27/DC27),5)</f>
        <v>0.79869000000000001</v>
      </c>
    </row>
    <row r="28" spans="1:111" x14ac:dyDescent="0.3">
      <c r="A28" s="2"/>
      <c r="B28" s="2"/>
      <c r="C28" s="2"/>
      <c r="D28" s="2"/>
      <c r="E28" s="2"/>
      <c r="F28" s="2" t="s">
        <v>39</v>
      </c>
      <c r="G28" s="2"/>
      <c r="H28" s="6"/>
      <c r="I28" s="7"/>
      <c r="J28" s="6"/>
      <c r="K28" s="7"/>
      <c r="L28" s="6"/>
      <c r="M28" s="7"/>
      <c r="N28" s="8"/>
      <c r="O28" s="7"/>
      <c r="P28" s="6"/>
      <c r="Q28" s="7"/>
      <c r="R28" s="6"/>
      <c r="S28" s="7"/>
      <c r="T28" s="6"/>
      <c r="U28" s="7"/>
      <c r="V28" s="8"/>
      <c r="W28" s="7"/>
      <c r="X28" s="6"/>
      <c r="Y28" s="7"/>
      <c r="Z28" s="6"/>
      <c r="AA28" s="7"/>
      <c r="AB28" s="6"/>
      <c r="AC28" s="7"/>
      <c r="AD28" s="8"/>
      <c r="AE28" s="7"/>
      <c r="AF28" s="6"/>
      <c r="AG28" s="7"/>
      <c r="AH28" s="6"/>
      <c r="AI28" s="7"/>
      <c r="AJ28" s="6"/>
      <c r="AK28" s="7"/>
      <c r="AL28" s="8"/>
      <c r="AM28" s="7"/>
      <c r="AN28" s="6"/>
      <c r="AO28" s="7"/>
      <c r="AP28" s="6"/>
      <c r="AQ28" s="7"/>
      <c r="AR28" s="6"/>
      <c r="AS28" s="7"/>
      <c r="AT28" s="8"/>
      <c r="AU28" s="7"/>
      <c r="AV28" s="6"/>
      <c r="AW28" s="7"/>
      <c r="AX28" s="6"/>
      <c r="AY28" s="7"/>
      <c r="AZ28" s="6"/>
      <c r="BA28" s="7"/>
      <c r="BB28" s="8"/>
      <c r="BC28" s="7"/>
      <c r="BD28" s="6"/>
      <c r="BE28" s="7"/>
      <c r="BF28" s="7"/>
      <c r="BG28" s="7"/>
      <c r="BH28" s="7"/>
      <c r="BI28" s="7"/>
      <c r="BJ28" s="7"/>
      <c r="BK28" s="7"/>
      <c r="BL28" s="6"/>
      <c r="BM28" s="7"/>
      <c r="BN28" s="7"/>
      <c r="BO28" s="7"/>
      <c r="BP28" s="7"/>
      <c r="BQ28" s="7"/>
      <c r="BR28" s="7"/>
      <c r="BS28" s="7"/>
      <c r="BT28" s="6"/>
      <c r="BU28" s="7"/>
      <c r="BV28" s="7"/>
      <c r="BW28" s="7"/>
      <c r="BX28" s="7"/>
      <c r="BY28" s="7"/>
      <c r="BZ28" s="7"/>
      <c r="CA28" s="7"/>
      <c r="CB28" s="6"/>
      <c r="CC28" s="7"/>
      <c r="CD28" s="7"/>
      <c r="CE28" s="7"/>
      <c r="CF28" s="7"/>
      <c r="CG28" s="7"/>
      <c r="CH28" s="7"/>
      <c r="CI28" s="7"/>
      <c r="CJ28" s="6"/>
      <c r="CK28" s="7"/>
      <c r="CL28" s="7"/>
      <c r="CM28" s="7"/>
      <c r="CN28" s="7"/>
      <c r="CO28" s="7"/>
      <c r="CP28" s="7"/>
      <c r="CQ28" s="7"/>
      <c r="CR28" s="6"/>
      <c r="CS28" s="7"/>
      <c r="CT28" s="7"/>
      <c r="CU28" s="7"/>
      <c r="CV28" s="7"/>
      <c r="CW28" s="7"/>
      <c r="CX28" s="7"/>
      <c r="CY28" s="7"/>
      <c r="CZ28" s="7"/>
      <c r="DA28" s="6"/>
      <c r="DB28" s="7"/>
      <c r="DC28" s="6"/>
      <c r="DD28" s="7"/>
      <c r="DE28" s="6"/>
      <c r="DF28" s="7"/>
      <c r="DG28" s="8"/>
    </row>
    <row r="29" spans="1:111" x14ac:dyDescent="0.3">
      <c r="A29" s="2"/>
      <c r="B29" s="2"/>
      <c r="C29" s="2"/>
      <c r="D29" s="2"/>
      <c r="E29" s="2"/>
      <c r="F29" s="2"/>
      <c r="G29" s="2" t="s">
        <v>40</v>
      </c>
      <c r="H29" s="6">
        <v>6297.9</v>
      </c>
      <c r="I29" s="7"/>
      <c r="J29" s="6"/>
      <c r="K29" s="7"/>
      <c r="L29" s="6"/>
      <c r="M29" s="7"/>
      <c r="N29" s="8"/>
      <c r="O29" s="7"/>
      <c r="P29" s="6">
        <v>3115.3</v>
      </c>
      <c r="Q29" s="7"/>
      <c r="R29" s="6"/>
      <c r="S29" s="7"/>
      <c r="T29" s="6"/>
      <c r="U29" s="7"/>
      <c r="V29" s="8"/>
      <c r="W29" s="7"/>
      <c r="X29" s="6">
        <v>0</v>
      </c>
      <c r="Y29" s="7"/>
      <c r="Z29" s="6"/>
      <c r="AA29" s="7"/>
      <c r="AB29" s="6"/>
      <c r="AC29" s="7"/>
      <c r="AD29" s="8"/>
      <c r="AE29" s="7"/>
      <c r="AF29" s="6">
        <v>7327.9</v>
      </c>
      <c r="AG29" s="7"/>
      <c r="AH29" s="6"/>
      <c r="AI29" s="7"/>
      <c r="AJ29" s="6"/>
      <c r="AK29" s="7"/>
      <c r="AL29" s="8"/>
      <c r="AM29" s="7"/>
      <c r="AN29" s="6">
        <v>2598</v>
      </c>
      <c r="AO29" s="7"/>
      <c r="AP29" s="6"/>
      <c r="AQ29" s="7"/>
      <c r="AR29" s="6"/>
      <c r="AS29" s="7"/>
      <c r="AT29" s="8"/>
      <c r="AU29" s="7"/>
      <c r="AV29" s="6">
        <v>0</v>
      </c>
      <c r="AW29" s="7"/>
      <c r="AX29" s="6"/>
      <c r="AY29" s="7"/>
      <c r="AZ29" s="6"/>
      <c r="BA29" s="7"/>
      <c r="BB29" s="8"/>
      <c r="BC29" s="7"/>
      <c r="BD29" s="6">
        <v>4908.3</v>
      </c>
      <c r="BE29" s="7"/>
      <c r="BF29" s="7"/>
      <c r="BG29" s="7"/>
      <c r="BH29" s="7"/>
      <c r="BI29" s="7"/>
      <c r="BJ29" s="7"/>
      <c r="BK29" s="7"/>
      <c r="BL29" s="6">
        <v>3565.3</v>
      </c>
      <c r="BM29" s="7"/>
      <c r="BN29" s="7"/>
      <c r="BO29" s="7"/>
      <c r="BP29" s="7"/>
      <c r="BQ29" s="7"/>
      <c r="BR29" s="7"/>
      <c r="BS29" s="7"/>
      <c r="BT29" s="6">
        <v>2890.3</v>
      </c>
      <c r="BU29" s="7"/>
      <c r="BV29" s="7"/>
      <c r="BW29" s="7"/>
      <c r="BX29" s="7"/>
      <c r="BY29" s="7"/>
      <c r="BZ29" s="7"/>
      <c r="CA29" s="7"/>
      <c r="CB29" s="6">
        <v>3115.3</v>
      </c>
      <c r="CC29" s="7"/>
      <c r="CD29" s="7"/>
      <c r="CE29" s="7"/>
      <c r="CF29" s="7"/>
      <c r="CG29" s="7"/>
      <c r="CH29" s="7"/>
      <c r="CI29" s="7"/>
      <c r="CJ29" s="6">
        <v>3857.6</v>
      </c>
      <c r="CK29" s="7"/>
      <c r="CL29" s="7"/>
      <c r="CM29" s="7"/>
      <c r="CN29" s="7"/>
      <c r="CO29" s="7"/>
      <c r="CP29" s="7"/>
      <c r="CQ29" s="7"/>
      <c r="CR29" s="6">
        <v>4287</v>
      </c>
      <c r="CS29" s="7"/>
      <c r="CT29" s="7"/>
      <c r="CU29" s="7"/>
      <c r="CV29" s="7"/>
      <c r="CW29" s="7"/>
      <c r="CX29" s="7"/>
      <c r="CY29" s="7"/>
      <c r="CZ29" s="7"/>
      <c r="DA29" s="6">
        <f>ROUND(H29+P29+X29+AF29+AN29+AV29+BD29+BL29+BT29+CB29+CJ29+CR29,5)</f>
        <v>41962.9</v>
      </c>
      <c r="DB29" s="7"/>
      <c r="DC29" s="6"/>
      <c r="DD29" s="7"/>
      <c r="DE29" s="6">
        <f t="shared" si="0"/>
        <v>-41962.9</v>
      </c>
      <c r="DF29" s="7"/>
      <c r="DG29" s="8"/>
    </row>
    <row r="30" spans="1:111" x14ac:dyDescent="0.3">
      <c r="A30" s="2"/>
      <c r="B30" s="2"/>
      <c r="C30" s="2"/>
      <c r="D30" s="2"/>
      <c r="E30" s="2"/>
      <c r="F30" s="2"/>
      <c r="G30" s="2" t="s">
        <v>41</v>
      </c>
      <c r="H30" s="6">
        <v>36.479999999999997</v>
      </c>
      <c r="I30" s="7"/>
      <c r="J30" s="6"/>
      <c r="K30" s="7"/>
      <c r="L30" s="6"/>
      <c r="M30" s="7"/>
      <c r="N30" s="8"/>
      <c r="O30" s="7"/>
      <c r="P30" s="6">
        <v>74.08</v>
      </c>
      <c r="Q30" s="7"/>
      <c r="R30" s="6"/>
      <c r="S30" s="7"/>
      <c r="T30" s="6"/>
      <c r="U30" s="7"/>
      <c r="V30" s="8"/>
      <c r="W30" s="7"/>
      <c r="X30" s="6">
        <v>0</v>
      </c>
      <c r="Y30" s="7"/>
      <c r="Z30" s="6"/>
      <c r="AA30" s="7"/>
      <c r="AB30" s="6"/>
      <c r="AC30" s="7"/>
      <c r="AD30" s="8"/>
      <c r="AE30" s="7"/>
      <c r="AF30" s="6">
        <v>36.47</v>
      </c>
      <c r="AG30" s="7"/>
      <c r="AH30" s="6"/>
      <c r="AI30" s="7"/>
      <c r="AJ30" s="6"/>
      <c r="AK30" s="7"/>
      <c r="AL30" s="8"/>
      <c r="AM30" s="7"/>
      <c r="AN30" s="6">
        <v>39.32</v>
      </c>
      <c r="AO30" s="7"/>
      <c r="AP30" s="6"/>
      <c r="AQ30" s="7"/>
      <c r="AR30" s="6"/>
      <c r="AS30" s="7"/>
      <c r="AT30" s="8"/>
      <c r="AU30" s="7"/>
      <c r="AV30" s="6">
        <v>0</v>
      </c>
      <c r="AW30" s="7"/>
      <c r="AX30" s="6"/>
      <c r="AY30" s="7"/>
      <c r="AZ30" s="6"/>
      <c r="BA30" s="7"/>
      <c r="BB30" s="8"/>
      <c r="BC30" s="7"/>
      <c r="BD30" s="6">
        <v>75.5</v>
      </c>
      <c r="BE30" s="7"/>
      <c r="BF30" s="7"/>
      <c r="BG30" s="7"/>
      <c r="BH30" s="7"/>
      <c r="BI30" s="7"/>
      <c r="BJ30" s="7"/>
      <c r="BK30" s="7"/>
      <c r="BL30" s="6">
        <v>74.77</v>
      </c>
      <c r="BM30" s="7"/>
      <c r="BN30" s="7"/>
      <c r="BO30" s="7"/>
      <c r="BP30" s="7"/>
      <c r="BQ30" s="7"/>
      <c r="BR30" s="7"/>
      <c r="BS30" s="7"/>
      <c r="BT30" s="6">
        <v>35.479999999999997</v>
      </c>
      <c r="BU30" s="7"/>
      <c r="BV30" s="7"/>
      <c r="BW30" s="7"/>
      <c r="BX30" s="7"/>
      <c r="BY30" s="7"/>
      <c r="BZ30" s="7"/>
      <c r="CA30" s="7"/>
      <c r="CB30" s="6">
        <v>0</v>
      </c>
      <c r="CC30" s="7"/>
      <c r="CD30" s="7"/>
      <c r="CE30" s="7"/>
      <c r="CF30" s="7"/>
      <c r="CG30" s="7"/>
      <c r="CH30" s="7"/>
      <c r="CI30" s="7"/>
      <c r="CJ30" s="6">
        <v>34.130000000000003</v>
      </c>
      <c r="CK30" s="7"/>
      <c r="CL30" s="7"/>
      <c r="CM30" s="7"/>
      <c r="CN30" s="7"/>
      <c r="CO30" s="7"/>
      <c r="CP30" s="7"/>
      <c r="CQ30" s="7"/>
      <c r="CR30" s="6">
        <v>35.840000000000003</v>
      </c>
      <c r="CS30" s="7"/>
      <c r="CT30" s="7"/>
      <c r="CU30" s="7"/>
      <c r="CV30" s="7"/>
      <c r="CW30" s="7"/>
      <c r="CX30" s="7"/>
      <c r="CY30" s="7"/>
      <c r="CZ30" s="7"/>
      <c r="DA30" s="6">
        <f>ROUND(H30+P30+X30+AF30+AN30+AV30+BD30+BL30+BT30+CB30+CJ30+CR30,5)</f>
        <v>442.07</v>
      </c>
      <c r="DB30" s="7"/>
      <c r="DC30" s="6"/>
      <c r="DD30" s="7"/>
      <c r="DE30" s="6">
        <f t="shared" si="0"/>
        <v>-442.07</v>
      </c>
      <c r="DF30" s="7"/>
      <c r="DG30" s="8"/>
    </row>
    <row r="31" spans="1:111" x14ac:dyDescent="0.3">
      <c r="A31" s="2"/>
      <c r="B31" s="2"/>
      <c r="C31" s="2"/>
      <c r="D31" s="2"/>
      <c r="E31" s="2"/>
      <c r="F31" s="2"/>
      <c r="G31" s="2" t="s">
        <v>42</v>
      </c>
      <c r="H31" s="6">
        <v>60</v>
      </c>
      <c r="I31" s="7"/>
      <c r="J31" s="6"/>
      <c r="K31" s="7"/>
      <c r="L31" s="6"/>
      <c r="M31" s="7"/>
      <c r="N31" s="8"/>
      <c r="O31" s="7"/>
      <c r="P31" s="6">
        <v>0</v>
      </c>
      <c r="Q31" s="7"/>
      <c r="R31" s="6"/>
      <c r="S31" s="7"/>
      <c r="T31" s="6"/>
      <c r="U31" s="7"/>
      <c r="V31" s="8"/>
      <c r="W31" s="7"/>
      <c r="X31" s="6">
        <v>0</v>
      </c>
      <c r="Y31" s="7"/>
      <c r="Z31" s="6"/>
      <c r="AA31" s="7"/>
      <c r="AB31" s="6"/>
      <c r="AC31" s="7"/>
      <c r="AD31" s="8"/>
      <c r="AE31" s="7"/>
      <c r="AF31" s="6">
        <v>0</v>
      </c>
      <c r="AG31" s="7"/>
      <c r="AH31" s="6"/>
      <c r="AI31" s="7"/>
      <c r="AJ31" s="6"/>
      <c r="AK31" s="7"/>
      <c r="AL31" s="8"/>
      <c r="AM31" s="7"/>
      <c r="AN31" s="6">
        <v>0</v>
      </c>
      <c r="AO31" s="7"/>
      <c r="AP31" s="6"/>
      <c r="AQ31" s="7"/>
      <c r="AR31" s="6"/>
      <c r="AS31" s="7"/>
      <c r="AT31" s="8"/>
      <c r="AU31" s="7"/>
      <c r="AV31" s="6">
        <v>0</v>
      </c>
      <c r="AW31" s="7"/>
      <c r="AX31" s="6"/>
      <c r="AY31" s="7"/>
      <c r="AZ31" s="6"/>
      <c r="BA31" s="7"/>
      <c r="BB31" s="8"/>
      <c r="BC31" s="7"/>
      <c r="BD31" s="6">
        <v>0</v>
      </c>
      <c r="BE31" s="7"/>
      <c r="BF31" s="7"/>
      <c r="BG31" s="7"/>
      <c r="BH31" s="7"/>
      <c r="BI31" s="7"/>
      <c r="BJ31" s="7"/>
      <c r="BK31" s="7"/>
      <c r="BL31" s="6">
        <v>0</v>
      </c>
      <c r="BM31" s="7"/>
      <c r="BN31" s="7"/>
      <c r="BO31" s="7"/>
      <c r="BP31" s="7"/>
      <c r="BQ31" s="7"/>
      <c r="BR31" s="7"/>
      <c r="BS31" s="7"/>
      <c r="BT31" s="6">
        <v>900</v>
      </c>
      <c r="BU31" s="7"/>
      <c r="BV31" s="7"/>
      <c r="BW31" s="7"/>
      <c r="BX31" s="7"/>
      <c r="BY31" s="7"/>
      <c r="BZ31" s="7"/>
      <c r="CA31" s="7"/>
      <c r="CB31" s="6">
        <v>60</v>
      </c>
      <c r="CC31" s="7"/>
      <c r="CD31" s="7"/>
      <c r="CE31" s="7"/>
      <c r="CF31" s="7"/>
      <c r="CG31" s="7"/>
      <c r="CH31" s="7"/>
      <c r="CI31" s="7"/>
      <c r="CJ31" s="6">
        <v>0</v>
      </c>
      <c r="CK31" s="7"/>
      <c r="CL31" s="7"/>
      <c r="CM31" s="7"/>
      <c r="CN31" s="7"/>
      <c r="CO31" s="7"/>
      <c r="CP31" s="7"/>
      <c r="CQ31" s="7"/>
      <c r="CR31" s="6">
        <v>0</v>
      </c>
      <c r="CS31" s="7"/>
      <c r="CT31" s="7"/>
      <c r="CU31" s="7"/>
      <c r="CV31" s="7"/>
      <c r="CW31" s="7"/>
      <c r="CX31" s="7"/>
      <c r="CY31" s="7"/>
      <c r="CZ31" s="7"/>
      <c r="DA31" s="6">
        <f>ROUND(H31+P31+X31+AF31+AN31+AV31+BD31+BL31+BT31+CB31+CJ31+CR31,5)</f>
        <v>1020</v>
      </c>
      <c r="DB31" s="7"/>
      <c r="DC31" s="6"/>
      <c r="DD31" s="7"/>
      <c r="DE31" s="6">
        <f t="shared" si="0"/>
        <v>-1020</v>
      </c>
      <c r="DF31" s="7"/>
      <c r="DG31" s="8"/>
    </row>
    <row r="32" spans="1:111" ht="15" thickBot="1" x14ac:dyDescent="0.35">
      <c r="A32" s="2"/>
      <c r="B32" s="2"/>
      <c r="C32" s="2"/>
      <c r="D32" s="2"/>
      <c r="E32" s="2"/>
      <c r="F32" s="2"/>
      <c r="G32" s="2" t="s">
        <v>43</v>
      </c>
      <c r="H32" s="11">
        <v>0</v>
      </c>
      <c r="I32" s="7"/>
      <c r="J32" s="11">
        <v>42000</v>
      </c>
      <c r="K32" s="7"/>
      <c r="L32" s="11">
        <f>ROUND((H32-J32),5)</f>
        <v>-42000</v>
      </c>
      <c r="M32" s="7"/>
      <c r="N32" s="12">
        <f>ROUND(IF(J32=0, IF(H32=0, 0, 1), H32/J32),5)</f>
        <v>0</v>
      </c>
      <c r="O32" s="7"/>
      <c r="P32" s="11">
        <v>0</v>
      </c>
      <c r="Q32" s="7"/>
      <c r="R32" s="11">
        <v>0</v>
      </c>
      <c r="S32" s="7"/>
      <c r="T32" s="11">
        <f>ROUND((P32-R32),5)</f>
        <v>0</v>
      </c>
      <c r="U32" s="7"/>
      <c r="V32" s="12">
        <f>ROUND(IF(R32=0, IF(P32=0, 0, 1), P32/R32),5)</f>
        <v>0</v>
      </c>
      <c r="W32" s="7"/>
      <c r="X32" s="11">
        <v>0</v>
      </c>
      <c r="Y32" s="7"/>
      <c r="Z32" s="11">
        <v>0</v>
      </c>
      <c r="AA32" s="7"/>
      <c r="AB32" s="11">
        <f>ROUND((X32-Z32),5)</f>
        <v>0</v>
      </c>
      <c r="AC32" s="7"/>
      <c r="AD32" s="12">
        <f>ROUND(IF(Z32=0, IF(X32=0, 0, 1), X32/Z32),5)</f>
        <v>0</v>
      </c>
      <c r="AE32" s="7"/>
      <c r="AF32" s="11">
        <v>0</v>
      </c>
      <c r="AG32" s="7"/>
      <c r="AH32" s="11">
        <v>0</v>
      </c>
      <c r="AI32" s="7"/>
      <c r="AJ32" s="11">
        <f>ROUND((AF32-AH32),5)</f>
        <v>0</v>
      </c>
      <c r="AK32" s="7"/>
      <c r="AL32" s="12">
        <f>ROUND(IF(AH32=0, IF(AF32=0, 0, 1), AF32/AH32),5)</f>
        <v>0</v>
      </c>
      <c r="AM32" s="7"/>
      <c r="AN32" s="11">
        <v>0</v>
      </c>
      <c r="AO32" s="7"/>
      <c r="AP32" s="11">
        <v>0</v>
      </c>
      <c r="AQ32" s="7"/>
      <c r="AR32" s="11">
        <f>ROUND((AN32-AP32),5)</f>
        <v>0</v>
      </c>
      <c r="AS32" s="7"/>
      <c r="AT32" s="12">
        <f>ROUND(IF(AP32=0, IF(AN32=0, 0, 1), AN32/AP32),5)</f>
        <v>0</v>
      </c>
      <c r="AU32" s="7"/>
      <c r="AV32" s="11">
        <v>0</v>
      </c>
      <c r="AW32" s="7"/>
      <c r="AX32" s="11">
        <v>0</v>
      </c>
      <c r="AY32" s="7"/>
      <c r="AZ32" s="11">
        <f>ROUND((AV32-AX32),5)</f>
        <v>0</v>
      </c>
      <c r="BA32" s="7"/>
      <c r="BB32" s="12">
        <f>ROUND(IF(AX32=0, IF(AV32=0, 0, 1), AV32/AX32),5)</f>
        <v>0</v>
      </c>
      <c r="BC32" s="7"/>
      <c r="BD32" s="11">
        <v>0</v>
      </c>
      <c r="BE32" s="7"/>
      <c r="BF32" s="7"/>
      <c r="BG32" s="7"/>
      <c r="BH32" s="7"/>
      <c r="BI32" s="7"/>
      <c r="BJ32" s="7"/>
      <c r="BK32" s="7"/>
      <c r="BL32" s="11">
        <v>0</v>
      </c>
      <c r="BM32" s="7"/>
      <c r="BN32" s="7"/>
      <c r="BO32" s="7"/>
      <c r="BP32" s="7"/>
      <c r="BQ32" s="7"/>
      <c r="BR32" s="7"/>
      <c r="BS32" s="7"/>
      <c r="BT32" s="11">
        <v>0</v>
      </c>
      <c r="BU32" s="7"/>
      <c r="BV32" s="7"/>
      <c r="BW32" s="7"/>
      <c r="BX32" s="7"/>
      <c r="BY32" s="7"/>
      <c r="BZ32" s="7"/>
      <c r="CA32" s="7"/>
      <c r="CB32" s="11">
        <v>0</v>
      </c>
      <c r="CC32" s="7"/>
      <c r="CD32" s="7"/>
      <c r="CE32" s="7"/>
      <c r="CF32" s="7"/>
      <c r="CG32" s="7"/>
      <c r="CH32" s="7"/>
      <c r="CI32" s="7"/>
      <c r="CJ32" s="11">
        <v>0</v>
      </c>
      <c r="CK32" s="7"/>
      <c r="CL32" s="7"/>
      <c r="CM32" s="7"/>
      <c r="CN32" s="7"/>
      <c r="CO32" s="7"/>
      <c r="CP32" s="7"/>
      <c r="CQ32" s="7"/>
      <c r="CR32" s="11">
        <v>0</v>
      </c>
      <c r="CS32" s="7"/>
      <c r="CT32" s="7"/>
      <c r="CU32" s="7"/>
      <c r="CV32" s="7"/>
      <c r="CW32" s="7"/>
      <c r="CX32" s="7"/>
      <c r="CY32" s="7"/>
      <c r="CZ32" s="7"/>
      <c r="DA32" s="11">
        <f>ROUND(H32+P32+X32+AF32+AN32+AV32+BD32+BL32+BT32+CB32+CJ32+CR32,5)</f>
        <v>0</v>
      </c>
      <c r="DB32" s="7"/>
      <c r="DC32" s="11">
        <f>ROUND(J32+R32+Z32+AH32+AP32+AX32+BF32+BN32+BV32+CD32+CL32+CT32,5)</f>
        <v>42000</v>
      </c>
      <c r="DD32" s="7"/>
      <c r="DE32" s="9">
        <f t="shared" si="0"/>
        <v>42000</v>
      </c>
      <c r="DF32" s="7"/>
      <c r="DG32" s="12">
        <f>ROUND(IF(DC32=0, IF(DA32=0, 0, 1), DA32/DC32),5)</f>
        <v>0</v>
      </c>
    </row>
    <row r="33" spans="1:111" ht="15" thickBot="1" x14ac:dyDescent="0.35">
      <c r="A33" s="2"/>
      <c r="B33" s="2"/>
      <c r="C33" s="2"/>
      <c r="D33" s="2"/>
      <c r="E33" s="2"/>
      <c r="F33" s="2" t="s">
        <v>44</v>
      </c>
      <c r="G33" s="2"/>
      <c r="H33" s="13">
        <f>ROUND(SUM(H28:H32),5)</f>
        <v>6394.38</v>
      </c>
      <c r="I33" s="7"/>
      <c r="J33" s="13">
        <f>ROUND(SUM(J28:J32),5)</f>
        <v>42000</v>
      </c>
      <c r="K33" s="7"/>
      <c r="L33" s="13">
        <f>ROUND((H33-J33),5)</f>
        <v>-35605.620000000003</v>
      </c>
      <c r="M33" s="7"/>
      <c r="N33" s="14">
        <f>ROUND(IF(J33=0, IF(H33=0, 0, 1), H33/J33),5)</f>
        <v>0.15225</v>
      </c>
      <c r="O33" s="7"/>
      <c r="P33" s="13">
        <f>ROUND(SUM(P28:P32),5)</f>
        <v>3189.38</v>
      </c>
      <c r="Q33" s="7"/>
      <c r="R33" s="13">
        <f>ROUND(SUM(R28:R32),5)</f>
        <v>0</v>
      </c>
      <c r="S33" s="7"/>
      <c r="T33" s="13">
        <f>ROUND((P33-R33),5)</f>
        <v>3189.38</v>
      </c>
      <c r="U33" s="7"/>
      <c r="V33" s="14">
        <f>ROUND(IF(R33=0, IF(P33=0, 0, 1), P33/R33),5)</f>
        <v>1</v>
      </c>
      <c r="W33" s="7"/>
      <c r="X33" s="13">
        <f>ROUND(SUM(X28:X32),5)</f>
        <v>0</v>
      </c>
      <c r="Y33" s="7"/>
      <c r="Z33" s="13">
        <f>ROUND(SUM(Z28:Z32),5)</f>
        <v>0</v>
      </c>
      <c r="AA33" s="7"/>
      <c r="AB33" s="13">
        <f>ROUND((X33-Z33),5)</f>
        <v>0</v>
      </c>
      <c r="AC33" s="7"/>
      <c r="AD33" s="14">
        <f>ROUND(IF(Z33=0, IF(X33=0, 0, 1), X33/Z33),5)</f>
        <v>0</v>
      </c>
      <c r="AE33" s="7"/>
      <c r="AF33" s="13">
        <f>ROUND(SUM(AF28:AF32),5)</f>
        <v>7364.37</v>
      </c>
      <c r="AG33" s="7"/>
      <c r="AH33" s="13">
        <f>ROUND(SUM(AH28:AH32),5)</f>
        <v>0</v>
      </c>
      <c r="AI33" s="7"/>
      <c r="AJ33" s="13">
        <f>ROUND((AF33-AH33),5)</f>
        <v>7364.37</v>
      </c>
      <c r="AK33" s="7"/>
      <c r="AL33" s="14">
        <f>ROUND(IF(AH33=0, IF(AF33=0, 0, 1), AF33/AH33),5)</f>
        <v>1</v>
      </c>
      <c r="AM33" s="7"/>
      <c r="AN33" s="13">
        <f>ROUND(SUM(AN28:AN32),5)</f>
        <v>2637.32</v>
      </c>
      <c r="AO33" s="7"/>
      <c r="AP33" s="13">
        <f>ROUND(SUM(AP28:AP32),5)</f>
        <v>0</v>
      </c>
      <c r="AQ33" s="7"/>
      <c r="AR33" s="13">
        <f>ROUND((AN33-AP33),5)</f>
        <v>2637.32</v>
      </c>
      <c r="AS33" s="7"/>
      <c r="AT33" s="14">
        <f>ROUND(IF(AP33=0, IF(AN33=0, 0, 1), AN33/AP33),5)</f>
        <v>1</v>
      </c>
      <c r="AU33" s="7"/>
      <c r="AV33" s="13">
        <f>ROUND(SUM(AV28:AV32),5)</f>
        <v>0</v>
      </c>
      <c r="AW33" s="7"/>
      <c r="AX33" s="13">
        <f>ROUND(SUM(AX28:AX32),5)</f>
        <v>0</v>
      </c>
      <c r="AY33" s="7"/>
      <c r="AZ33" s="13">
        <f>ROUND((AV33-AX33),5)</f>
        <v>0</v>
      </c>
      <c r="BA33" s="7"/>
      <c r="BB33" s="14">
        <f>ROUND(IF(AX33=0, IF(AV33=0, 0, 1), AV33/AX33),5)</f>
        <v>0</v>
      </c>
      <c r="BC33" s="7"/>
      <c r="BD33" s="13">
        <f>ROUND(SUM(BD28:BD32),5)</f>
        <v>4983.8</v>
      </c>
      <c r="BE33" s="7"/>
      <c r="BF33" s="7"/>
      <c r="BG33" s="7"/>
      <c r="BH33" s="7"/>
      <c r="BI33" s="7"/>
      <c r="BJ33" s="7"/>
      <c r="BK33" s="7"/>
      <c r="BL33" s="13">
        <f>ROUND(SUM(BL28:BL32),5)</f>
        <v>3640.07</v>
      </c>
      <c r="BM33" s="7"/>
      <c r="BN33" s="7"/>
      <c r="BO33" s="7"/>
      <c r="BP33" s="7"/>
      <c r="BQ33" s="7"/>
      <c r="BR33" s="7"/>
      <c r="BS33" s="7"/>
      <c r="BT33" s="13">
        <f>ROUND(SUM(BT28:BT32),5)</f>
        <v>3825.78</v>
      </c>
      <c r="BU33" s="7"/>
      <c r="BV33" s="7"/>
      <c r="BW33" s="7"/>
      <c r="BX33" s="7"/>
      <c r="BY33" s="7"/>
      <c r="BZ33" s="7"/>
      <c r="CA33" s="7"/>
      <c r="CB33" s="13">
        <f>ROUND(SUM(CB28:CB32),5)</f>
        <v>3175.3</v>
      </c>
      <c r="CC33" s="7"/>
      <c r="CD33" s="7"/>
      <c r="CE33" s="7"/>
      <c r="CF33" s="7"/>
      <c r="CG33" s="7"/>
      <c r="CH33" s="7"/>
      <c r="CI33" s="7"/>
      <c r="CJ33" s="13">
        <f>ROUND(SUM(CJ28:CJ32),5)</f>
        <v>3891.73</v>
      </c>
      <c r="CK33" s="7"/>
      <c r="CL33" s="7"/>
      <c r="CM33" s="7"/>
      <c r="CN33" s="7"/>
      <c r="CO33" s="7"/>
      <c r="CP33" s="7"/>
      <c r="CQ33" s="7"/>
      <c r="CR33" s="13">
        <f>ROUND(SUM(CR28:CR32),5)</f>
        <v>4322.84</v>
      </c>
      <c r="CS33" s="7"/>
      <c r="CT33" s="7"/>
      <c r="CU33" s="7"/>
      <c r="CV33" s="7"/>
      <c r="CW33" s="7"/>
      <c r="CX33" s="7"/>
      <c r="CY33" s="7"/>
      <c r="CZ33" s="7"/>
      <c r="DA33" s="13">
        <f>ROUND(H33+P33+X33+AF33+AN33+AV33+BD33+BL33+BT33+CB33+CJ33+CR33,5)</f>
        <v>43424.97</v>
      </c>
      <c r="DB33" s="7"/>
      <c r="DC33" s="13">
        <f>ROUND(J33+R33+Z33+AH33+AP33+AX33+BF33+BN33+BV33+CD33+CL33+CT33,5)</f>
        <v>42000</v>
      </c>
      <c r="DD33" s="7"/>
      <c r="DE33" s="13">
        <f t="shared" si="0"/>
        <v>-1424.9700000000012</v>
      </c>
      <c r="DF33" s="7"/>
      <c r="DG33" s="31">
        <f>ROUND(IF(DC33=0, IF(DA33=0, 0, 1), DA33/DC33),5)</f>
        <v>1.03393</v>
      </c>
    </row>
    <row r="34" spans="1:111" x14ac:dyDescent="0.3">
      <c r="A34" s="2"/>
      <c r="B34" s="2"/>
      <c r="C34" s="2"/>
      <c r="D34" s="2"/>
      <c r="E34" s="2" t="s">
        <v>45</v>
      </c>
      <c r="F34" s="2"/>
      <c r="G34" s="2"/>
      <c r="H34" s="6">
        <f>ROUND(SUM(H14:H15)+H20+H27+H33,5)</f>
        <v>8159.43</v>
      </c>
      <c r="I34" s="7"/>
      <c r="J34" s="6">
        <f>ROUND(SUM(J14:J15)+J20+J27+J33,5)</f>
        <v>107435</v>
      </c>
      <c r="K34" s="7"/>
      <c r="L34" s="6">
        <f>ROUND((H34-J34),5)</f>
        <v>-99275.57</v>
      </c>
      <c r="M34" s="7"/>
      <c r="N34" s="8">
        <f>ROUND(IF(J34=0, IF(H34=0, 0, 1), H34/J34),5)</f>
        <v>7.5950000000000004E-2</v>
      </c>
      <c r="O34" s="7"/>
      <c r="P34" s="6">
        <f>ROUND(SUM(P14:P15)+P20+P27+P33,5)</f>
        <v>6151.49</v>
      </c>
      <c r="Q34" s="7"/>
      <c r="R34" s="6">
        <f>ROUND(SUM(R14:R15)+R20+R27+R33,5)</f>
        <v>0</v>
      </c>
      <c r="S34" s="7"/>
      <c r="T34" s="6">
        <f>ROUND((P34-R34),5)</f>
        <v>6151.49</v>
      </c>
      <c r="U34" s="7"/>
      <c r="V34" s="8">
        <f>ROUND(IF(R34=0, IF(P34=0, 0, 1), P34/R34),5)</f>
        <v>1</v>
      </c>
      <c r="W34" s="7"/>
      <c r="X34" s="6">
        <f>ROUND(SUM(X14:X15)+X20+X27+X33,5)</f>
        <v>0</v>
      </c>
      <c r="Y34" s="7"/>
      <c r="Z34" s="6">
        <f>ROUND(SUM(Z14:Z15)+Z20+Z27+Z33,5)</f>
        <v>0</v>
      </c>
      <c r="AA34" s="7"/>
      <c r="AB34" s="6">
        <f>ROUND((X34-Z34),5)</f>
        <v>0</v>
      </c>
      <c r="AC34" s="7"/>
      <c r="AD34" s="8">
        <f>ROUND(IF(Z34=0, IF(X34=0, 0, 1), X34/Z34),5)</f>
        <v>0</v>
      </c>
      <c r="AE34" s="7"/>
      <c r="AF34" s="6">
        <f>ROUND(SUM(AF14:AF15)+AF20+AF27+AF33,5)</f>
        <v>20714.61</v>
      </c>
      <c r="AG34" s="7"/>
      <c r="AH34" s="6">
        <f>ROUND(SUM(AH14:AH15)+AH20+AH27+AH33,5)</f>
        <v>0</v>
      </c>
      <c r="AI34" s="7"/>
      <c r="AJ34" s="6">
        <f>ROUND((AF34-AH34),5)</f>
        <v>20714.61</v>
      </c>
      <c r="AK34" s="7"/>
      <c r="AL34" s="8">
        <f>ROUND(IF(AH34=0, IF(AF34=0, 0, 1), AF34/AH34),5)</f>
        <v>1</v>
      </c>
      <c r="AM34" s="7"/>
      <c r="AN34" s="6">
        <f>ROUND(SUM(AN14:AN15)+AN20+AN27+AN33,5)</f>
        <v>8492.31</v>
      </c>
      <c r="AO34" s="7"/>
      <c r="AP34" s="6">
        <f>ROUND(SUM(AP14:AP15)+AP20+AP27+AP33,5)</f>
        <v>0</v>
      </c>
      <c r="AQ34" s="7"/>
      <c r="AR34" s="6">
        <f>ROUND((AN34-AP34),5)</f>
        <v>8492.31</v>
      </c>
      <c r="AS34" s="7"/>
      <c r="AT34" s="8">
        <f>ROUND(IF(AP34=0, IF(AN34=0, 0, 1), AN34/AP34),5)</f>
        <v>1</v>
      </c>
      <c r="AU34" s="7"/>
      <c r="AV34" s="6">
        <f>ROUND(SUM(AV14:AV15)+AV20+AV27+AV33,5)</f>
        <v>8095</v>
      </c>
      <c r="AW34" s="7"/>
      <c r="AX34" s="6">
        <f>ROUND(SUM(AX14:AX15)+AX20+AX27+AX33,5)</f>
        <v>0</v>
      </c>
      <c r="AY34" s="7"/>
      <c r="AZ34" s="6">
        <f>ROUND((AV34-AX34),5)</f>
        <v>8095</v>
      </c>
      <c r="BA34" s="7"/>
      <c r="BB34" s="8">
        <f>ROUND(IF(AX34=0, IF(AV34=0, 0, 1), AV34/AX34),5)</f>
        <v>1</v>
      </c>
      <c r="BC34" s="7"/>
      <c r="BD34" s="6">
        <f>ROUND(SUM(BD14:BD15)+BD20+BD27+BD33,5)</f>
        <v>5208.8</v>
      </c>
      <c r="BE34" s="7"/>
      <c r="BF34" s="7"/>
      <c r="BG34" s="7"/>
      <c r="BH34" s="7"/>
      <c r="BI34" s="7"/>
      <c r="BJ34" s="7"/>
      <c r="BK34" s="7"/>
      <c r="BL34" s="6">
        <f>ROUND(SUM(BL14:BL15)+BL20+BL27+BL33,5)</f>
        <v>3865.07</v>
      </c>
      <c r="BM34" s="7"/>
      <c r="BN34" s="7"/>
      <c r="BO34" s="7"/>
      <c r="BP34" s="7"/>
      <c r="BQ34" s="7"/>
      <c r="BR34" s="7"/>
      <c r="BS34" s="7"/>
      <c r="BT34" s="6">
        <f>ROUND(SUM(BT14:BT15)+BT20+BT27+BT33,5)</f>
        <v>9870.0300000000007</v>
      </c>
      <c r="BU34" s="7"/>
      <c r="BV34" s="7"/>
      <c r="BW34" s="7"/>
      <c r="BX34" s="7"/>
      <c r="BY34" s="7"/>
      <c r="BZ34" s="7"/>
      <c r="CA34" s="7"/>
      <c r="CB34" s="6">
        <f>ROUND(SUM(CB14:CB15)+CB20+CB27+CB33,5)</f>
        <v>13799.5</v>
      </c>
      <c r="CC34" s="7"/>
      <c r="CD34" s="7"/>
      <c r="CE34" s="7"/>
      <c r="CF34" s="7"/>
      <c r="CG34" s="7"/>
      <c r="CH34" s="7"/>
      <c r="CI34" s="7"/>
      <c r="CJ34" s="6">
        <f>ROUND(SUM(CJ14:CJ15)+CJ20+CJ27+CJ33,5)</f>
        <v>9891.73</v>
      </c>
      <c r="CK34" s="7"/>
      <c r="CL34" s="7"/>
      <c r="CM34" s="7"/>
      <c r="CN34" s="7"/>
      <c r="CO34" s="7"/>
      <c r="CP34" s="7"/>
      <c r="CQ34" s="7"/>
      <c r="CR34" s="6">
        <f>ROUND(SUM(CR14:CR15)+CR20+CR27+CR33,5)</f>
        <v>11045.68</v>
      </c>
      <c r="CS34" s="7"/>
      <c r="CT34" s="7"/>
      <c r="CU34" s="7"/>
      <c r="CV34" s="7"/>
      <c r="CW34" s="7"/>
      <c r="CX34" s="7"/>
      <c r="CY34" s="7"/>
      <c r="CZ34" s="7"/>
      <c r="DA34" s="6">
        <f>ROUND(H34+P34+X34+AF34+AN34+AV34+BD34+BL34+BT34+CB34+CJ34+CR34,5)</f>
        <v>105293.65</v>
      </c>
      <c r="DB34" s="7"/>
      <c r="DC34" s="6">
        <f>ROUND(J34+R34+Z34+AH34+AP34+AX34+BF34+BN34+BV34+CD34+CL34+CT34,5)</f>
        <v>107435</v>
      </c>
      <c r="DD34" s="7"/>
      <c r="DE34" s="6">
        <f t="shared" si="0"/>
        <v>2141.3500000000058</v>
      </c>
      <c r="DF34" s="7"/>
      <c r="DG34" s="8">
        <f>ROUND(IF(DC34=0, IF(DA34=0, 0, 1), DA34/DC34),5)</f>
        <v>0.98007</v>
      </c>
    </row>
    <row r="35" spans="1:111" x14ac:dyDescent="0.3">
      <c r="A35" s="2"/>
      <c r="B35" s="2"/>
      <c r="C35" s="2"/>
      <c r="D35" s="2"/>
      <c r="E35" s="2" t="s">
        <v>46</v>
      </c>
      <c r="F35" s="2"/>
      <c r="G35" s="2"/>
      <c r="H35" s="6"/>
      <c r="I35" s="7"/>
      <c r="J35" s="6"/>
      <c r="K35" s="7"/>
      <c r="L35" s="6"/>
      <c r="M35" s="7"/>
      <c r="N35" s="8"/>
      <c r="O35" s="7"/>
      <c r="P35" s="6"/>
      <c r="Q35" s="7"/>
      <c r="R35" s="6"/>
      <c r="S35" s="7"/>
      <c r="T35" s="6"/>
      <c r="U35" s="7"/>
      <c r="V35" s="8"/>
      <c r="W35" s="7"/>
      <c r="X35" s="6"/>
      <c r="Y35" s="7"/>
      <c r="Z35" s="6"/>
      <c r="AA35" s="7"/>
      <c r="AB35" s="6"/>
      <c r="AC35" s="7"/>
      <c r="AD35" s="8"/>
      <c r="AE35" s="7"/>
      <c r="AF35" s="6"/>
      <c r="AG35" s="7"/>
      <c r="AH35" s="6"/>
      <c r="AI35" s="7"/>
      <c r="AJ35" s="6"/>
      <c r="AK35" s="7"/>
      <c r="AL35" s="8"/>
      <c r="AM35" s="7"/>
      <c r="AN35" s="6"/>
      <c r="AO35" s="7"/>
      <c r="AP35" s="6"/>
      <c r="AQ35" s="7"/>
      <c r="AR35" s="6"/>
      <c r="AS35" s="7"/>
      <c r="AT35" s="8"/>
      <c r="AU35" s="7"/>
      <c r="AV35" s="6"/>
      <c r="AW35" s="7"/>
      <c r="AX35" s="6"/>
      <c r="AY35" s="7"/>
      <c r="AZ35" s="6"/>
      <c r="BA35" s="7"/>
      <c r="BB35" s="8"/>
      <c r="BC35" s="7"/>
      <c r="BD35" s="6"/>
      <c r="BE35" s="7"/>
      <c r="BF35" s="7"/>
      <c r="BG35" s="7"/>
      <c r="BH35" s="7"/>
      <c r="BI35" s="7"/>
      <c r="BJ35" s="7"/>
      <c r="BK35" s="7"/>
      <c r="BL35" s="6"/>
      <c r="BM35" s="7"/>
      <c r="BN35" s="7"/>
      <c r="BO35" s="7"/>
      <c r="BP35" s="7"/>
      <c r="BQ35" s="7"/>
      <c r="BR35" s="7"/>
      <c r="BS35" s="7"/>
      <c r="BT35" s="6"/>
      <c r="BU35" s="7"/>
      <c r="BV35" s="7"/>
      <c r="BW35" s="7"/>
      <c r="BX35" s="7"/>
      <c r="BY35" s="7"/>
      <c r="BZ35" s="7"/>
      <c r="CA35" s="7"/>
      <c r="CB35" s="6"/>
      <c r="CC35" s="7"/>
      <c r="CD35" s="7"/>
      <c r="CE35" s="7"/>
      <c r="CF35" s="7"/>
      <c r="CG35" s="7"/>
      <c r="CH35" s="7"/>
      <c r="CI35" s="7"/>
      <c r="CJ35" s="6"/>
      <c r="CK35" s="7"/>
      <c r="CL35" s="7"/>
      <c r="CM35" s="7"/>
      <c r="CN35" s="7"/>
      <c r="CO35" s="7"/>
      <c r="CP35" s="7"/>
      <c r="CQ35" s="7"/>
      <c r="CR35" s="6"/>
      <c r="CS35" s="7"/>
      <c r="CT35" s="7"/>
      <c r="CU35" s="7"/>
      <c r="CV35" s="7"/>
      <c r="CW35" s="7"/>
      <c r="CX35" s="7"/>
      <c r="CY35" s="7"/>
      <c r="CZ35" s="7"/>
      <c r="DA35" s="6"/>
      <c r="DB35" s="7"/>
      <c r="DC35" s="6"/>
      <c r="DD35" s="7"/>
      <c r="DE35" s="6"/>
      <c r="DF35" s="7"/>
      <c r="DG35" s="8"/>
    </row>
    <row r="36" spans="1:111" hidden="1" x14ac:dyDescent="0.3">
      <c r="A36" s="2"/>
      <c r="B36" s="2"/>
      <c r="C36" s="2"/>
      <c r="D36" s="2"/>
      <c r="E36" s="2"/>
      <c r="F36" s="2" t="s">
        <v>47</v>
      </c>
      <c r="G36" s="2"/>
      <c r="H36" s="6"/>
      <c r="I36" s="7"/>
      <c r="J36" s="6"/>
      <c r="K36" s="7"/>
      <c r="L36" s="6"/>
      <c r="M36" s="7"/>
      <c r="N36" s="8"/>
      <c r="O36" s="7"/>
      <c r="P36" s="6"/>
      <c r="Q36" s="7"/>
      <c r="R36" s="6"/>
      <c r="S36" s="7"/>
      <c r="T36" s="6"/>
      <c r="U36" s="7"/>
      <c r="V36" s="8"/>
      <c r="W36" s="7"/>
      <c r="X36" s="6"/>
      <c r="Y36" s="7"/>
      <c r="Z36" s="6"/>
      <c r="AA36" s="7"/>
      <c r="AB36" s="6"/>
      <c r="AC36" s="7"/>
      <c r="AD36" s="8"/>
      <c r="AE36" s="7"/>
      <c r="AF36" s="6"/>
      <c r="AG36" s="7"/>
      <c r="AH36" s="6"/>
      <c r="AI36" s="7"/>
      <c r="AJ36" s="6"/>
      <c r="AK36" s="7"/>
      <c r="AL36" s="8"/>
      <c r="AM36" s="7"/>
      <c r="AN36" s="6"/>
      <c r="AO36" s="7"/>
      <c r="AP36" s="6"/>
      <c r="AQ36" s="7"/>
      <c r="AR36" s="6"/>
      <c r="AS36" s="7"/>
      <c r="AT36" s="8"/>
      <c r="AU36" s="7"/>
      <c r="AV36" s="6"/>
      <c r="AW36" s="7"/>
      <c r="AX36" s="6"/>
      <c r="AY36" s="7"/>
      <c r="AZ36" s="6"/>
      <c r="BA36" s="7"/>
      <c r="BB36" s="8"/>
      <c r="BC36" s="7"/>
      <c r="BD36" s="6"/>
      <c r="BE36" s="7"/>
      <c r="BF36" s="7"/>
      <c r="BG36" s="7"/>
      <c r="BH36" s="7"/>
      <c r="BI36" s="7"/>
      <c r="BJ36" s="7"/>
      <c r="BK36" s="7"/>
      <c r="BL36" s="6"/>
      <c r="BM36" s="7"/>
      <c r="BN36" s="7"/>
      <c r="BO36" s="7"/>
      <c r="BP36" s="7"/>
      <c r="BQ36" s="7"/>
      <c r="BR36" s="7"/>
      <c r="BS36" s="7"/>
      <c r="BT36" s="6"/>
      <c r="BU36" s="7"/>
      <c r="BV36" s="7"/>
      <c r="BW36" s="7"/>
      <c r="BX36" s="7"/>
      <c r="BY36" s="7"/>
      <c r="BZ36" s="7"/>
      <c r="CA36" s="7"/>
      <c r="CB36" s="6"/>
      <c r="CC36" s="7"/>
      <c r="CD36" s="7"/>
      <c r="CE36" s="7"/>
      <c r="CF36" s="7"/>
      <c r="CG36" s="7"/>
      <c r="CH36" s="7"/>
      <c r="CI36" s="7"/>
      <c r="CJ36" s="6"/>
      <c r="CK36" s="7"/>
      <c r="CL36" s="7"/>
      <c r="CM36" s="7"/>
      <c r="CN36" s="7"/>
      <c r="CO36" s="7"/>
      <c r="CP36" s="7"/>
      <c r="CQ36" s="7"/>
      <c r="CR36" s="6"/>
      <c r="CS36" s="7"/>
      <c r="CT36" s="7"/>
      <c r="CU36" s="7"/>
      <c r="CV36" s="7"/>
      <c r="CW36" s="7"/>
      <c r="CX36" s="7"/>
      <c r="CY36" s="7"/>
      <c r="CZ36" s="7"/>
      <c r="DA36" s="6"/>
      <c r="DB36" s="7"/>
      <c r="DC36" s="6"/>
      <c r="DD36" s="7"/>
      <c r="DE36" s="6"/>
      <c r="DF36" s="7"/>
      <c r="DG36" s="8"/>
    </row>
    <row r="37" spans="1:111" hidden="1" x14ac:dyDescent="0.3">
      <c r="A37" s="2"/>
      <c r="B37" s="2"/>
      <c r="C37" s="2"/>
      <c r="D37" s="2"/>
      <c r="E37" s="2"/>
      <c r="F37" s="2"/>
      <c r="G37" s="2" t="s">
        <v>48</v>
      </c>
      <c r="H37" s="6">
        <v>0</v>
      </c>
      <c r="I37" s="7"/>
      <c r="J37" s="6">
        <v>1000</v>
      </c>
      <c r="K37" s="7"/>
      <c r="L37" s="6">
        <f>ROUND((H37-J37),5)</f>
        <v>-1000</v>
      </c>
      <c r="M37" s="7"/>
      <c r="N37" s="8">
        <f>ROUND(IF(J37=0, IF(H37=0, 0, 1), H37/J37),5)</f>
        <v>0</v>
      </c>
      <c r="O37" s="7"/>
      <c r="P37" s="6">
        <v>61.5</v>
      </c>
      <c r="Q37" s="7"/>
      <c r="R37" s="6">
        <v>0</v>
      </c>
      <c r="S37" s="7"/>
      <c r="T37" s="6">
        <f>ROUND((P37-R37),5)</f>
        <v>61.5</v>
      </c>
      <c r="U37" s="7"/>
      <c r="V37" s="8">
        <f>ROUND(IF(R37=0, IF(P37=0, 0, 1), P37/R37),5)</f>
        <v>1</v>
      </c>
      <c r="W37" s="7"/>
      <c r="X37" s="6">
        <v>0</v>
      </c>
      <c r="Y37" s="7"/>
      <c r="Z37" s="6">
        <v>0</v>
      </c>
      <c r="AA37" s="7"/>
      <c r="AB37" s="6">
        <f>ROUND((X37-Z37),5)</f>
        <v>0</v>
      </c>
      <c r="AC37" s="7"/>
      <c r="AD37" s="8">
        <f>ROUND(IF(Z37=0, IF(X37=0, 0, 1), X37/Z37),5)</f>
        <v>0</v>
      </c>
      <c r="AE37" s="7"/>
      <c r="AF37" s="6">
        <v>4.75</v>
      </c>
      <c r="AG37" s="7"/>
      <c r="AH37" s="6">
        <v>0</v>
      </c>
      <c r="AI37" s="7"/>
      <c r="AJ37" s="6">
        <f>ROUND((AF37-AH37),5)</f>
        <v>4.75</v>
      </c>
      <c r="AK37" s="7"/>
      <c r="AL37" s="8">
        <f>ROUND(IF(AH37=0, IF(AF37=0, 0, 1), AF37/AH37),5)</f>
        <v>1</v>
      </c>
      <c r="AM37" s="7"/>
      <c r="AN37" s="6">
        <v>5.4</v>
      </c>
      <c r="AO37" s="7"/>
      <c r="AP37" s="6">
        <v>0</v>
      </c>
      <c r="AQ37" s="7"/>
      <c r="AR37" s="6">
        <f>ROUND((AN37-AP37),5)</f>
        <v>5.4</v>
      </c>
      <c r="AS37" s="7"/>
      <c r="AT37" s="8">
        <f>ROUND(IF(AP37=0, IF(AN37=0, 0, 1), AN37/AP37),5)</f>
        <v>1</v>
      </c>
      <c r="AU37" s="7"/>
      <c r="AV37" s="6">
        <v>0</v>
      </c>
      <c r="AW37" s="7"/>
      <c r="AX37" s="6">
        <v>0</v>
      </c>
      <c r="AY37" s="7"/>
      <c r="AZ37" s="6">
        <f>ROUND((AV37-AX37),5)</f>
        <v>0</v>
      </c>
      <c r="BA37" s="7"/>
      <c r="BB37" s="8">
        <f>ROUND(IF(AX37=0, IF(AV37=0, 0, 1), AV37/AX37),5)</f>
        <v>0</v>
      </c>
      <c r="BC37" s="7"/>
      <c r="BD37" s="6">
        <v>12.2</v>
      </c>
      <c r="BE37" s="7"/>
      <c r="BF37" s="7"/>
      <c r="BG37" s="7"/>
      <c r="BH37" s="7"/>
      <c r="BI37" s="7"/>
      <c r="BJ37" s="7"/>
      <c r="BK37" s="7"/>
      <c r="BL37" s="6">
        <v>17.25</v>
      </c>
      <c r="BM37" s="7"/>
      <c r="BN37" s="7"/>
      <c r="BO37" s="7"/>
      <c r="BP37" s="7"/>
      <c r="BQ37" s="7"/>
      <c r="BR37" s="7"/>
      <c r="BS37" s="7"/>
      <c r="BT37" s="6">
        <v>3</v>
      </c>
      <c r="BU37" s="7"/>
      <c r="BV37" s="7"/>
      <c r="BW37" s="7"/>
      <c r="BX37" s="7"/>
      <c r="BY37" s="7"/>
      <c r="BZ37" s="7"/>
      <c r="CA37" s="7"/>
      <c r="CB37" s="6">
        <v>27.3</v>
      </c>
      <c r="CC37" s="7"/>
      <c r="CD37" s="7"/>
      <c r="CE37" s="7"/>
      <c r="CF37" s="7"/>
      <c r="CG37" s="7"/>
      <c r="CH37" s="7"/>
      <c r="CI37" s="7"/>
      <c r="CJ37" s="6">
        <v>13.6</v>
      </c>
      <c r="CK37" s="7"/>
      <c r="CL37" s="7"/>
      <c r="CM37" s="7"/>
      <c r="CN37" s="7"/>
      <c r="CO37" s="7"/>
      <c r="CP37" s="7"/>
      <c r="CQ37" s="7"/>
      <c r="CR37" s="6">
        <v>2.4</v>
      </c>
      <c r="CS37" s="7"/>
      <c r="CT37" s="7"/>
      <c r="CU37" s="7"/>
      <c r="CV37" s="7"/>
      <c r="CW37" s="7"/>
      <c r="CX37" s="7"/>
      <c r="CY37" s="7"/>
      <c r="CZ37" s="7"/>
      <c r="DA37" s="6">
        <f>ROUND(H37+P37+X37+AF37+AN37+AV37+BD37+BL37+BT37+CB37+CJ37+CR37,5)</f>
        <v>147.4</v>
      </c>
      <c r="DB37" s="7"/>
      <c r="DC37" s="6">
        <f>ROUND(J37+R37+Z37+AH37+AP37+AX37+BF37+BN37+BV37+CD37+CL37+CT37,5)</f>
        <v>1000</v>
      </c>
      <c r="DD37" s="7"/>
      <c r="DE37" s="6">
        <f t="shared" si="0"/>
        <v>852.6</v>
      </c>
      <c r="DF37" s="7"/>
      <c r="DG37" s="8">
        <f>ROUND(IF(DC37=0, IF(DA37=0, 0, 1), DA37/DC37),5)</f>
        <v>0.1474</v>
      </c>
    </row>
    <row r="38" spans="1:111" hidden="1" x14ac:dyDescent="0.3">
      <c r="A38" s="2"/>
      <c r="B38" s="2"/>
      <c r="C38" s="2"/>
      <c r="D38" s="2"/>
      <c r="E38" s="2"/>
      <c r="F38" s="2"/>
      <c r="G38" s="2" t="s">
        <v>49</v>
      </c>
      <c r="H38" s="6">
        <v>0</v>
      </c>
      <c r="I38" s="7"/>
      <c r="J38" s="6">
        <v>1000</v>
      </c>
      <c r="K38" s="7"/>
      <c r="L38" s="6">
        <f>ROUND((H38-J38),5)</f>
        <v>-1000</v>
      </c>
      <c r="M38" s="7"/>
      <c r="N38" s="8">
        <f>ROUND(IF(J38=0, IF(H38=0, 0, 1), H38/J38),5)</f>
        <v>0</v>
      </c>
      <c r="O38" s="7"/>
      <c r="P38" s="6">
        <v>0</v>
      </c>
      <c r="Q38" s="7"/>
      <c r="R38" s="6">
        <v>0</v>
      </c>
      <c r="S38" s="7"/>
      <c r="T38" s="6">
        <f>ROUND((P38-R38),5)</f>
        <v>0</v>
      </c>
      <c r="U38" s="7"/>
      <c r="V38" s="8">
        <f>ROUND(IF(R38=0, IF(P38=0, 0, 1), P38/R38),5)</f>
        <v>0</v>
      </c>
      <c r="W38" s="7"/>
      <c r="X38" s="6">
        <v>0</v>
      </c>
      <c r="Y38" s="7"/>
      <c r="Z38" s="6">
        <v>0</v>
      </c>
      <c r="AA38" s="7"/>
      <c r="AB38" s="6">
        <f>ROUND((X38-Z38),5)</f>
        <v>0</v>
      </c>
      <c r="AC38" s="7"/>
      <c r="AD38" s="8">
        <f>ROUND(IF(Z38=0, IF(X38=0, 0, 1), X38/Z38),5)</f>
        <v>0</v>
      </c>
      <c r="AE38" s="7"/>
      <c r="AF38" s="6">
        <v>0</v>
      </c>
      <c r="AG38" s="7"/>
      <c r="AH38" s="6">
        <v>0</v>
      </c>
      <c r="AI38" s="7"/>
      <c r="AJ38" s="6">
        <f>ROUND((AF38-AH38),5)</f>
        <v>0</v>
      </c>
      <c r="AK38" s="7"/>
      <c r="AL38" s="8">
        <f>ROUND(IF(AH38=0, IF(AF38=0, 0, 1), AF38/AH38),5)</f>
        <v>0</v>
      </c>
      <c r="AM38" s="7"/>
      <c r="AN38" s="6">
        <v>9.8000000000000007</v>
      </c>
      <c r="AO38" s="7"/>
      <c r="AP38" s="6">
        <v>0</v>
      </c>
      <c r="AQ38" s="7"/>
      <c r="AR38" s="6">
        <f>ROUND((AN38-AP38),5)</f>
        <v>9.8000000000000007</v>
      </c>
      <c r="AS38" s="7"/>
      <c r="AT38" s="8">
        <f>ROUND(IF(AP38=0, IF(AN38=0, 0, 1), AN38/AP38),5)</f>
        <v>1</v>
      </c>
      <c r="AU38" s="7"/>
      <c r="AV38" s="6">
        <v>0</v>
      </c>
      <c r="AW38" s="7"/>
      <c r="AX38" s="6">
        <v>0</v>
      </c>
      <c r="AY38" s="7"/>
      <c r="AZ38" s="6">
        <f>ROUND((AV38-AX38),5)</f>
        <v>0</v>
      </c>
      <c r="BA38" s="7"/>
      <c r="BB38" s="8">
        <f>ROUND(IF(AX38=0, IF(AV38=0, 0, 1), AV38/AX38),5)</f>
        <v>0</v>
      </c>
      <c r="BC38" s="7"/>
      <c r="BD38" s="6">
        <v>0</v>
      </c>
      <c r="BE38" s="7"/>
      <c r="BF38" s="7"/>
      <c r="BG38" s="7"/>
      <c r="BH38" s="7"/>
      <c r="BI38" s="7"/>
      <c r="BJ38" s="7"/>
      <c r="BK38" s="7"/>
      <c r="BL38" s="6">
        <v>0</v>
      </c>
      <c r="BM38" s="7"/>
      <c r="BN38" s="7"/>
      <c r="BO38" s="7"/>
      <c r="BP38" s="7"/>
      <c r="BQ38" s="7"/>
      <c r="BR38" s="7"/>
      <c r="BS38" s="7"/>
      <c r="BT38" s="6">
        <v>17.600000000000001</v>
      </c>
      <c r="BU38" s="7"/>
      <c r="BV38" s="7"/>
      <c r="BW38" s="7"/>
      <c r="BX38" s="7"/>
      <c r="BY38" s="7"/>
      <c r="BZ38" s="7"/>
      <c r="CA38" s="7"/>
      <c r="CB38" s="6">
        <v>4</v>
      </c>
      <c r="CC38" s="7"/>
      <c r="CD38" s="7"/>
      <c r="CE38" s="7"/>
      <c r="CF38" s="7"/>
      <c r="CG38" s="7"/>
      <c r="CH38" s="7"/>
      <c r="CI38" s="7"/>
      <c r="CJ38" s="6">
        <v>0</v>
      </c>
      <c r="CK38" s="7"/>
      <c r="CL38" s="7"/>
      <c r="CM38" s="7"/>
      <c r="CN38" s="7"/>
      <c r="CO38" s="7"/>
      <c r="CP38" s="7"/>
      <c r="CQ38" s="7"/>
      <c r="CR38" s="6">
        <v>0</v>
      </c>
      <c r="CS38" s="7"/>
      <c r="CT38" s="7"/>
      <c r="CU38" s="7"/>
      <c r="CV38" s="7"/>
      <c r="CW38" s="7"/>
      <c r="CX38" s="7"/>
      <c r="CY38" s="7"/>
      <c r="CZ38" s="7"/>
      <c r="DA38" s="6">
        <f>ROUND(H38+P38+X38+AF38+AN38+AV38+BD38+BL38+BT38+CB38+CJ38+CR38,5)</f>
        <v>31.4</v>
      </c>
      <c r="DB38" s="7"/>
      <c r="DC38" s="6">
        <f>ROUND(J38+R38+Z38+AH38+AP38+AX38+BF38+BN38+BV38+CD38+CL38+CT38,5)</f>
        <v>1000</v>
      </c>
      <c r="DD38" s="7"/>
      <c r="DE38" s="6">
        <f t="shared" si="0"/>
        <v>968.6</v>
      </c>
      <c r="DF38" s="7"/>
      <c r="DG38" s="8">
        <f>ROUND(IF(DC38=0, IF(DA38=0, 0, 1), DA38/DC38),5)</f>
        <v>3.1399999999999997E-2</v>
      </c>
    </row>
    <row r="39" spans="1:111" ht="15" hidden="1" thickBot="1" x14ac:dyDescent="0.35">
      <c r="A39" s="2"/>
      <c r="B39" s="2"/>
      <c r="C39" s="2"/>
      <c r="D39" s="2"/>
      <c r="E39" s="2"/>
      <c r="F39" s="2"/>
      <c r="G39" s="2" t="s">
        <v>50</v>
      </c>
      <c r="H39" s="9">
        <v>0</v>
      </c>
      <c r="I39" s="7"/>
      <c r="J39" s="9">
        <v>200</v>
      </c>
      <c r="K39" s="7"/>
      <c r="L39" s="9">
        <f>ROUND((H39-J39),5)</f>
        <v>-200</v>
      </c>
      <c r="M39" s="7"/>
      <c r="N39" s="10">
        <f>ROUND(IF(J39=0, IF(H39=0, 0, 1), H39/J39),5)</f>
        <v>0</v>
      </c>
      <c r="O39" s="7"/>
      <c r="P39" s="9">
        <v>0</v>
      </c>
      <c r="Q39" s="7"/>
      <c r="R39" s="9">
        <v>0</v>
      </c>
      <c r="S39" s="7"/>
      <c r="T39" s="9">
        <f>ROUND((P39-R39),5)</f>
        <v>0</v>
      </c>
      <c r="U39" s="7"/>
      <c r="V39" s="10">
        <f>ROUND(IF(R39=0, IF(P39=0, 0, 1), P39/R39),5)</f>
        <v>0</v>
      </c>
      <c r="W39" s="7"/>
      <c r="X39" s="9">
        <v>0</v>
      </c>
      <c r="Y39" s="7"/>
      <c r="Z39" s="9">
        <v>0</v>
      </c>
      <c r="AA39" s="7"/>
      <c r="AB39" s="9">
        <f>ROUND((X39-Z39),5)</f>
        <v>0</v>
      </c>
      <c r="AC39" s="7"/>
      <c r="AD39" s="10">
        <f>ROUND(IF(Z39=0, IF(X39=0, 0, 1), X39/Z39),5)</f>
        <v>0</v>
      </c>
      <c r="AE39" s="7"/>
      <c r="AF39" s="9">
        <v>0</v>
      </c>
      <c r="AG39" s="7"/>
      <c r="AH39" s="9">
        <v>0</v>
      </c>
      <c r="AI39" s="7"/>
      <c r="AJ39" s="9">
        <f>ROUND((AF39-AH39),5)</f>
        <v>0</v>
      </c>
      <c r="AK39" s="7"/>
      <c r="AL39" s="10">
        <f>ROUND(IF(AH39=0, IF(AF39=0, 0, 1), AF39/AH39),5)</f>
        <v>0</v>
      </c>
      <c r="AM39" s="7"/>
      <c r="AN39" s="9">
        <v>0</v>
      </c>
      <c r="AO39" s="7"/>
      <c r="AP39" s="9">
        <v>0</v>
      </c>
      <c r="AQ39" s="7"/>
      <c r="AR39" s="9">
        <f>ROUND((AN39-AP39),5)</f>
        <v>0</v>
      </c>
      <c r="AS39" s="7"/>
      <c r="AT39" s="10">
        <f>ROUND(IF(AP39=0, IF(AN39=0, 0, 1), AN39/AP39),5)</f>
        <v>0</v>
      </c>
      <c r="AU39" s="7"/>
      <c r="AV39" s="9">
        <v>0</v>
      </c>
      <c r="AW39" s="7"/>
      <c r="AX39" s="9">
        <v>0</v>
      </c>
      <c r="AY39" s="7"/>
      <c r="AZ39" s="9">
        <f>ROUND((AV39-AX39),5)</f>
        <v>0</v>
      </c>
      <c r="BA39" s="7"/>
      <c r="BB39" s="10">
        <f>ROUND(IF(AX39=0, IF(AV39=0, 0, 1), AV39/AX39),5)</f>
        <v>0</v>
      </c>
      <c r="BC39" s="7"/>
      <c r="BD39" s="9">
        <v>15.89</v>
      </c>
      <c r="BE39" s="7"/>
      <c r="BF39" s="7"/>
      <c r="BG39" s="7"/>
      <c r="BH39" s="7"/>
      <c r="BI39" s="7"/>
      <c r="BJ39" s="7"/>
      <c r="BK39" s="7"/>
      <c r="BL39" s="9">
        <v>15.89</v>
      </c>
      <c r="BM39" s="7"/>
      <c r="BN39" s="7"/>
      <c r="BO39" s="7"/>
      <c r="BP39" s="7"/>
      <c r="BQ39" s="7"/>
      <c r="BR39" s="7"/>
      <c r="BS39" s="7"/>
      <c r="BT39" s="9">
        <v>0</v>
      </c>
      <c r="BU39" s="7"/>
      <c r="BV39" s="7"/>
      <c r="BW39" s="7"/>
      <c r="BX39" s="7"/>
      <c r="BY39" s="7"/>
      <c r="BZ39" s="7"/>
      <c r="CA39" s="7"/>
      <c r="CB39" s="9">
        <v>49.57</v>
      </c>
      <c r="CC39" s="7"/>
      <c r="CD39" s="7"/>
      <c r="CE39" s="7"/>
      <c r="CF39" s="7"/>
      <c r="CG39" s="7"/>
      <c r="CH39" s="7"/>
      <c r="CI39" s="7"/>
      <c r="CJ39" s="9">
        <v>0</v>
      </c>
      <c r="CK39" s="7"/>
      <c r="CL39" s="7"/>
      <c r="CM39" s="7"/>
      <c r="CN39" s="7"/>
      <c r="CO39" s="7"/>
      <c r="CP39" s="7"/>
      <c r="CQ39" s="7"/>
      <c r="CR39" s="9">
        <v>106.36</v>
      </c>
      <c r="CS39" s="7"/>
      <c r="CT39" s="7"/>
      <c r="CU39" s="7"/>
      <c r="CV39" s="7"/>
      <c r="CW39" s="7"/>
      <c r="CX39" s="7"/>
      <c r="CY39" s="7"/>
      <c r="CZ39" s="7"/>
      <c r="DA39" s="9">
        <f>ROUND(H39+P39+X39+AF39+AN39+AV39+BD39+BL39+BT39+CB39+CJ39+CR39,5)</f>
        <v>187.71</v>
      </c>
      <c r="DB39" s="7"/>
      <c r="DC39" s="9">
        <f>ROUND(J39+R39+Z39+AH39+AP39+AX39+BF39+BN39+BV39+CD39+CL39+CT39,5)</f>
        <v>200</v>
      </c>
      <c r="DD39" s="7"/>
      <c r="DE39" s="6">
        <f t="shared" si="0"/>
        <v>12.289999999999992</v>
      </c>
      <c r="DF39" s="7"/>
      <c r="DG39" s="10">
        <f>ROUND(IF(DC39=0, IF(DA39=0, 0, 1), DA39/DC39),5)</f>
        <v>0.93855</v>
      </c>
    </row>
    <row r="40" spans="1:111" x14ac:dyDescent="0.3">
      <c r="A40" s="2"/>
      <c r="B40" s="2"/>
      <c r="C40" s="2"/>
      <c r="D40" s="2"/>
      <c r="E40" s="2"/>
      <c r="F40" s="2" t="s">
        <v>51</v>
      </c>
      <c r="G40" s="2"/>
      <c r="H40" s="6">
        <f>ROUND(SUM(H36:H39),5)</f>
        <v>0</v>
      </c>
      <c r="I40" s="7"/>
      <c r="J40" s="6">
        <f>ROUND(SUM(J36:J39),5)</f>
        <v>2200</v>
      </c>
      <c r="K40" s="7"/>
      <c r="L40" s="6">
        <f>ROUND((H40-J40),5)</f>
        <v>-2200</v>
      </c>
      <c r="M40" s="7"/>
      <c r="N40" s="8">
        <f>ROUND(IF(J40=0, IF(H40=0, 0, 1), H40/J40),5)</f>
        <v>0</v>
      </c>
      <c r="O40" s="7"/>
      <c r="P40" s="6">
        <f>ROUND(SUM(P36:P39),5)</f>
        <v>61.5</v>
      </c>
      <c r="Q40" s="7"/>
      <c r="R40" s="6">
        <f>ROUND(SUM(R36:R39),5)</f>
        <v>0</v>
      </c>
      <c r="S40" s="7"/>
      <c r="T40" s="6">
        <f>ROUND((P40-R40),5)</f>
        <v>61.5</v>
      </c>
      <c r="U40" s="7"/>
      <c r="V40" s="8">
        <f>ROUND(IF(R40=0, IF(P40=0, 0, 1), P40/R40),5)</f>
        <v>1</v>
      </c>
      <c r="W40" s="7"/>
      <c r="X40" s="6">
        <f>ROUND(SUM(X36:X39),5)</f>
        <v>0</v>
      </c>
      <c r="Y40" s="7"/>
      <c r="Z40" s="6">
        <f>ROUND(SUM(Z36:Z39),5)</f>
        <v>0</v>
      </c>
      <c r="AA40" s="7"/>
      <c r="AB40" s="6">
        <f>ROUND((X40-Z40),5)</f>
        <v>0</v>
      </c>
      <c r="AC40" s="7"/>
      <c r="AD40" s="8">
        <f>ROUND(IF(Z40=0, IF(X40=0, 0, 1), X40/Z40),5)</f>
        <v>0</v>
      </c>
      <c r="AE40" s="7"/>
      <c r="AF40" s="6">
        <f>ROUND(SUM(AF36:AF39),5)</f>
        <v>4.75</v>
      </c>
      <c r="AG40" s="7"/>
      <c r="AH40" s="6">
        <f>ROUND(SUM(AH36:AH39),5)</f>
        <v>0</v>
      </c>
      <c r="AI40" s="7"/>
      <c r="AJ40" s="6">
        <f>ROUND((AF40-AH40),5)</f>
        <v>4.75</v>
      </c>
      <c r="AK40" s="7"/>
      <c r="AL40" s="8">
        <f>ROUND(IF(AH40=0, IF(AF40=0, 0, 1), AF40/AH40),5)</f>
        <v>1</v>
      </c>
      <c r="AM40" s="7"/>
      <c r="AN40" s="6">
        <f>ROUND(SUM(AN36:AN39),5)</f>
        <v>15.2</v>
      </c>
      <c r="AO40" s="7"/>
      <c r="AP40" s="6">
        <f>ROUND(SUM(AP36:AP39),5)</f>
        <v>0</v>
      </c>
      <c r="AQ40" s="7"/>
      <c r="AR40" s="6">
        <f>ROUND((AN40-AP40),5)</f>
        <v>15.2</v>
      </c>
      <c r="AS40" s="7"/>
      <c r="AT40" s="8">
        <f>ROUND(IF(AP40=0, IF(AN40=0, 0, 1), AN40/AP40),5)</f>
        <v>1</v>
      </c>
      <c r="AU40" s="7"/>
      <c r="AV40" s="6">
        <f>ROUND(SUM(AV36:AV39),5)</f>
        <v>0</v>
      </c>
      <c r="AW40" s="7"/>
      <c r="AX40" s="6">
        <f>ROUND(SUM(AX36:AX39),5)</f>
        <v>0</v>
      </c>
      <c r="AY40" s="7"/>
      <c r="AZ40" s="6">
        <f>ROUND((AV40-AX40),5)</f>
        <v>0</v>
      </c>
      <c r="BA40" s="7"/>
      <c r="BB40" s="8">
        <f>ROUND(IF(AX40=0, IF(AV40=0, 0, 1), AV40/AX40),5)</f>
        <v>0</v>
      </c>
      <c r="BC40" s="7"/>
      <c r="BD40" s="6">
        <f>ROUND(SUM(BD36:BD39),5)</f>
        <v>28.09</v>
      </c>
      <c r="BE40" s="7"/>
      <c r="BF40" s="7"/>
      <c r="BG40" s="7"/>
      <c r="BH40" s="7"/>
      <c r="BI40" s="7"/>
      <c r="BJ40" s="7"/>
      <c r="BK40" s="7"/>
      <c r="BL40" s="6">
        <f>ROUND(SUM(BL36:BL39),5)</f>
        <v>33.14</v>
      </c>
      <c r="BM40" s="7"/>
      <c r="BN40" s="7"/>
      <c r="BO40" s="7"/>
      <c r="BP40" s="7"/>
      <c r="BQ40" s="7"/>
      <c r="BR40" s="7"/>
      <c r="BS40" s="7"/>
      <c r="BT40" s="6">
        <f>ROUND(SUM(BT36:BT39),5)</f>
        <v>20.6</v>
      </c>
      <c r="BU40" s="7"/>
      <c r="BV40" s="7"/>
      <c r="BW40" s="7"/>
      <c r="BX40" s="7"/>
      <c r="BY40" s="7"/>
      <c r="BZ40" s="7"/>
      <c r="CA40" s="7"/>
      <c r="CB40" s="6">
        <f>ROUND(SUM(CB36:CB39),5)</f>
        <v>80.87</v>
      </c>
      <c r="CC40" s="7"/>
      <c r="CD40" s="7"/>
      <c r="CE40" s="7"/>
      <c r="CF40" s="7"/>
      <c r="CG40" s="7"/>
      <c r="CH40" s="7"/>
      <c r="CI40" s="7"/>
      <c r="CJ40" s="6">
        <f>ROUND(SUM(CJ36:CJ39),5)</f>
        <v>13.6</v>
      </c>
      <c r="CK40" s="7"/>
      <c r="CL40" s="7"/>
      <c r="CM40" s="7"/>
      <c r="CN40" s="7"/>
      <c r="CO40" s="7"/>
      <c r="CP40" s="7"/>
      <c r="CQ40" s="7"/>
      <c r="CR40" s="6">
        <f>ROUND(SUM(CR36:CR39),5)</f>
        <v>108.76</v>
      </c>
      <c r="CS40" s="7"/>
      <c r="CT40" s="7"/>
      <c r="CU40" s="7"/>
      <c r="CV40" s="7"/>
      <c r="CW40" s="7"/>
      <c r="CX40" s="7"/>
      <c r="CY40" s="7"/>
      <c r="CZ40" s="7"/>
      <c r="DA40" s="6">
        <f>ROUND(H40+P40+X40+AF40+AN40+AV40+BD40+BL40+BT40+CB40+CJ40+CR40,5)</f>
        <v>366.51</v>
      </c>
      <c r="DB40" s="7"/>
      <c r="DC40" s="6">
        <f>ROUND(J40+R40+Z40+AH40+AP40+AX40+BF40+BN40+BV40+CD40+CL40+CT40,5)</f>
        <v>2200</v>
      </c>
      <c r="DD40" s="7"/>
      <c r="DE40" s="6">
        <f t="shared" si="0"/>
        <v>1833.49</v>
      </c>
      <c r="DF40" s="7"/>
      <c r="DG40" s="8">
        <f>ROUND(IF(DC40=0, IF(DA40=0, 0, 1), DA40/DC40),5)</f>
        <v>0.1666</v>
      </c>
    </row>
    <row r="41" spans="1:111" x14ac:dyDescent="0.3">
      <c r="A41" s="2"/>
      <c r="B41" s="2"/>
      <c r="C41" s="2"/>
      <c r="D41" s="2"/>
      <c r="E41" s="2"/>
      <c r="F41" s="2" t="s">
        <v>52</v>
      </c>
      <c r="G41" s="2"/>
      <c r="H41" s="6">
        <v>0</v>
      </c>
      <c r="I41" s="7"/>
      <c r="J41" s="6">
        <v>100</v>
      </c>
      <c r="K41" s="7"/>
      <c r="L41" s="6">
        <f>ROUND((H41-J41),5)</f>
        <v>-100</v>
      </c>
      <c r="M41" s="7"/>
      <c r="N41" s="8">
        <f>ROUND(IF(J41=0, IF(H41=0, 0, 1), H41/J41),5)</f>
        <v>0</v>
      </c>
      <c r="O41" s="7"/>
      <c r="P41" s="6">
        <v>0</v>
      </c>
      <c r="Q41" s="7"/>
      <c r="R41" s="6">
        <v>0</v>
      </c>
      <c r="S41" s="7"/>
      <c r="T41" s="6">
        <f>ROUND((P41-R41),5)</f>
        <v>0</v>
      </c>
      <c r="U41" s="7"/>
      <c r="V41" s="8">
        <f>ROUND(IF(R41=0, IF(P41=0, 0, 1), P41/R41),5)</f>
        <v>0</v>
      </c>
      <c r="W41" s="7"/>
      <c r="X41" s="6">
        <v>0</v>
      </c>
      <c r="Y41" s="7"/>
      <c r="Z41" s="6">
        <v>0</v>
      </c>
      <c r="AA41" s="7"/>
      <c r="AB41" s="6">
        <f>ROUND((X41-Z41),5)</f>
        <v>0</v>
      </c>
      <c r="AC41" s="7"/>
      <c r="AD41" s="8">
        <f>ROUND(IF(Z41=0, IF(X41=0, 0, 1), X41/Z41),5)</f>
        <v>0</v>
      </c>
      <c r="AE41" s="7"/>
      <c r="AF41" s="6">
        <v>0</v>
      </c>
      <c r="AG41" s="7"/>
      <c r="AH41" s="6">
        <v>0</v>
      </c>
      <c r="AI41" s="7"/>
      <c r="AJ41" s="6">
        <f>ROUND((AF41-AH41),5)</f>
        <v>0</v>
      </c>
      <c r="AK41" s="7"/>
      <c r="AL41" s="8">
        <f>ROUND(IF(AH41=0, IF(AF41=0, 0, 1), AF41/AH41),5)</f>
        <v>0</v>
      </c>
      <c r="AM41" s="7"/>
      <c r="AN41" s="6">
        <v>0</v>
      </c>
      <c r="AO41" s="7"/>
      <c r="AP41" s="6">
        <v>0</v>
      </c>
      <c r="AQ41" s="7"/>
      <c r="AR41" s="6">
        <f>ROUND((AN41-AP41),5)</f>
        <v>0</v>
      </c>
      <c r="AS41" s="7"/>
      <c r="AT41" s="8">
        <f>ROUND(IF(AP41=0, IF(AN41=0, 0, 1), AN41/AP41),5)</f>
        <v>0</v>
      </c>
      <c r="AU41" s="7"/>
      <c r="AV41" s="6">
        <v>0</v>
      </c>
      <c r="AW41" s="7"/>
      <c r="AX41" s="6">
        <v>0</v>
      </c>
      <c r="AY41" s="7"/>
      <c r="AZ41" s="6">
        <f>ROUND((AV41-AX41),5)</f>
        <v>0</v>
      </c>
      <c r="BA41" s="7"/>
      <c r="BB41" s="8">
        <f>ROUND(IF(AX41=0, IF(AV41=0, 0, 1), AV41/AX41),5)</f>
        <v>0</v>
      </c>
      <c r="BC41" s="7"/>
      <c r="BD41" s="6">
        <v>0</v>
      </c>
      <c r="BE41" s="7"/>
      <c r="BF41" s="7"/>
      <c r="BG41" s="7"/>
      <c r="BH41" s="7"/>
      <c r="BI41" s="7"/>
      <c r="BJ41" s="7"/>
      <c r="BK41" s="7"/>
      <c r="BL41" s="6">
        <v>0</v>
      </c>
      <c r="BM41" s="7"/>
      <c r="BN41" s="7"/>
      <c r="BO41" s="7"/>
      <c r="BP41" s="7"/>
      <c r="BQ41" s="7"/>
      <c r="BR41" s="7"/>
      <c r="BS41" s="7"/>
      <c r="BT41" s="6">
        <v>0</v>
      </c>
      <c r="BU41" s="7"/>
      <c r="BV41" s="7"/>
      <c r="BW41" s="7"/>
      <c r="BX41" s="7"/>
      <c r="BY41" s="7"/>
      <c r="BZ41" s="7"/>
      <c r="CA41" s="7"/>
      <c r="CB41" s="6">
        <v>0</v>
      </c>
      <c r="CC41" s="7"/>
      <c r="CD41" s="7"/>
      <c r="CE41" s="7"/>
      <c r="CF41" s="7"/>
      <c r="CG41" s="7"/>
      <c r="CH41" s="7"/>
      <c r="CI41" s="7"/>
      <c r="CJ41" s="6">
        <v>0</v>
      </c>
      <c r="CK41" s="7"/>
      <c r="CL41" s="7"/>
      <c r="CM41" s="7"/>
      <c r="CN41" s="7"/>
      <c r="CO41" s="7"/>
      <c r="CP41" s="7"/>
      <c r="CQ41" s="7"/>
      <c r="CR41" s="6">
        <v>0</v>
      </c>
      <c r="CS41" s="7"/>
      <c r="CT41" s="7"/>
      <c r="CU41" s="7"/>
      <c r="CV41" s="7"/>
      <c r="CW41" s="7"/>
      <c r="CX41" s="7"/>
      <c r="CY41" s="7"/>
      <c r="CZ41" s="7"/>
      <c r="DA41" s="6">
        <f>ROUND(H41+P41+X41+AF41+AN41+AV41+BD41+BL41+BT41+CB41+CJ41+CR41,5)</f>
        <v>0</v>
      </c>
      <c r="DB41" s="7"/>
      <c r="DC41" s="6">
        <f>ROUND(J41+R41+Z41+AH41+AP41+AX41+BF41+BN41+BV41+CD41+CL41+CT41,5)</f>
        <v>100</v>
      </c>
      <c r="DD41" s="7"/>
      <c r="DE41" s="6">
        <f t="shared" si="0"/>
        <v>100</v>
      </c>
      <c r="DF41" s="7"/>
      <c r="DG41" s="8">
        <f>ROUND(IF(DC41=0, IF(DA41=0, 0, 1), DA41/DC41),5)</f>
        <v>0</v>
      </c>
    </row>
    <row r="42" spans="1:111" ht="15" thickBot="1" x14ac:dyDescent="0.35">
      <c r="A42" s="2"/>
      <c r="B42" s="2"/>
      <c r="C42" s="2"/>
      <c r="D42" s="2"/>
      <c r="E42" s="2"/>
      <c r="F42" s="2" t="s">
        <v>53</v>
      </c>
      <c r="G42" s="2"/>
      <c r="H42" s="6">
        <v>0</v>
      </c>
      <c r="I42" s="7"/>
      <c r="J42" s="6">
        <v>200</v>
      </c>
      <c r="K42" s="7"/>
      <c r="L42" s="6">
        <f>ROUND((H42-J42),5)</f>
        <v>-200</v>
      </c>
      <c r="M42" s="7"/>
      <c r="N42" s="8">
        <f>ROUND(IF(J42=0, IF(H42=0, 0, 1), H42/J42),5)</f>
        <v>0</v>
      </c>
      <c r="O42" s="7"/>
      <c r="P42" s="6">
        <v>200</v>
      </c>
      <c r="Q42" s="7"/>
      <c r="R42" s="6">
        <v>0</v>
      </c>
      <c r="S42" s="7"/>
      <c r="T42" s="6">
        <f>ROUND((P42-R42),5)</f>
        <v>200</v>
      </c>
      <c r="U42" s="7"/>
      <c r="V42" s="8">
        <f>ROUND(IF(R42=0, IF(P42=0, 0, 1), P42/R42),5)</f>
        <v>1</v>
      </c>
      <c r="W42" s="7"/>
      <c r="X42" s="6">
        <v>0</v>
      </c>
      <c r="Y42" s="7"/>
      <c r="Z42" s="6">
        <v>0</v>
      </c>
      <c r="AA42" s="7"/>
      <c r="AB42" s="6">
        <f>ROUND((X42-Z42),5)</f>
        <v>0</v>
      </c>
      <c r="AC42" s="7"/>
      <c r="AD42" s="8">
        <f>ROUND(IF(Z42=0, IF(X42=0, 0, 1), X42/Z42),5)</f>
        <v>0</v>
      </c>
      <c r="AE42" s="7"/>
      <c r="AF42" s="6">
        <v>0</v>
      </c>
      <c r="AG42" s="7"/>
      <c r="AH42" s="6">
        <v>0</v>
      </c>
      <c r="AI42" s="7"/>
      <c r="AJ42" s="6">
        <f>ROUND((AF42-AH42),5)</f>
        <v>0</v>
      </c>
      <c r="AK42" s="7"/>
      <c r="AL42" s="8">
        <f>ROUND(IF(AH42=0, IF(AF42=0, 0, 1), AF42/AH42),5)</f>
        <v>0</v>
      </c>
      <c r="AM42" s="7"/>
      <c r="AN42" s="6">
        <v>0</v>
      </c>
      <c r="AO42" s="7"/>
      <c r="AP42" s="6">
        <v>0</v>
      </c>
      <c r="AQ42" s="7"/>
      <c r="AR42" s="6">
        <f>ROUND((AN42-AP42),5)</f>
        <v>0</v>
      </c>
      <c r="AS42" s="7"/>
      <c r="AT42" s="8">
        <f>ROUND(IF(AP42=0, IF(AN42=0, 0, 1), AN42/AP42),5)</f>
        <v>0</v>
      </c>
      <c r="AU42" s="7"/>
      <c r="AV42" s="6">
        <v>0</v>
      </c>
      <c r="AW42" s="7"/>
      <c r="AX42" s="6">
        <v>0</v>
      </c>
      <c r="AY42" s="7"/>
      <c r="AZ42" s="6">
        <f>ROUND((AV42-AX42),5)</f>
        <v>0</v>
      </c>
      <c r="BA42" s="7"/>
      <c r="BB42" s="8">
        <f>ROUND(IF(AX42=0, IF(AV42=0, 0, 1), AV42/AX42),5)</f>
        <v>0</v>
      </c>
      <c r="BC42" s="7"/>
      <c r="BD42" s="6">
        <v>0</v>
      </c>
      <c r="BE42" s="7"/>
      <c r="BF42" s="7"/>
      <c r="BG42" s="7"/>
      <c r="BH42" s="7"/>
      <c r="BI42" s="7"/>
      <c r="BJ42" s="7"/>
      <c r="BK42" s="7"/>
      <c r="BL42" s="6">
        <v>0</v>
      </c>
      <c r="BM42" s="7"/>
      <c r="BN42" s="7"/>
      <c r="BO42" s="7"/>
      <c r="BP42" s="7"/>
      <c r="BQ42" s="7"/>
      <c r="BR42" s="7"/>
      <c r="BS42" s="7"/>
      <c r="BT42" s="6">
        <v>0</v>
      </c>
      <c r="BU42" s="7"/>
      <c r="BV42" s="7"/>
      <c r="BW42" s="7"/>
      <c r="BX42" s="7"/>
      <c r="BY42" s="7"/>
      <c r="BZ42" s="7"/>
      <c r="CA42" s="7"/>
      <c r="CB42" s="6">
        <v>0</v>
      </c>
      <c r="CC42" s="7"/>
      <c r="CD42" s="7"/>
      <c r="CE42" s="7"/>
      <c r="CF42" s="7"/>
      <c r="CG42" s="7"/>
      <c r="CH42" s="7"/>
      <c r="CI42" s="7"/>
      <c r="CJ42" s="6">
        <v>0</v>
      </c>
      <c r="CK42" s="7"/>
      <c r="CL42" s="7"/>
      <c r="CM42" s="7"/>
      <c r="CN42" s="7"/>
      <c r="CO42" s="7"/>
      <c r="CP42" s="7"/>
      <c r="CQ42" s="7"/>
      <c r="CR42" s="6">
        <v>0</v>
      </c>
      <c r="CS42" s="7"/>
      <c r="CT42" s="7"/>
      <c r="CU42" s="7"/>
      <c r="CV42" s="7"/>
      <c r="CW42" s="7"/>
      <c r="CX42" s="7"/>
      <c r="CY42" s="7"/>
      <c r="CZ42" s="7"/>
      <c r="DA42" s="6">
        <f>ROUND(H42+P42+X42+AF42+AN42+AV42+BD42+BL42+BT42+CB42+CJ42+CR42,5)</f>
        <v>200</v>
      </c>
      <c r="DB42" s="7"/>
      <c r="DC42" s="6">
        <f>ROUND(J42+R42+Z42+AH42+AP42+AX42+BF42+BN42+BV42+CD42+CL42+CT42,5)</f>
        <v>200</v>
      </c>
      <c r="DD42" s="7"/>
      <c r="DE42" s="6">
        <f t="shared" si="0"/>
        <v>0</v>
      </c>
      <c r="DF42" s="7"/>
      <c r="DG42" s="29">
        <f>ROUND(IF(DC42=0, IF(DA42=0, 0, 1), DA42/DC42),5)</f>
        <v>1</v>
      </c>
    </row>
    <row r="43" spans="1:111" hidden="1" x14ac:dyDescent="0.3">
      <c r="A43" s="2"/>
      <c r="B43" s="2"/>
      <c r="C43" s="2"/>
      <c r="D43" s="2"/>
      <c r="E43" s="2"/>
      <c r="F43" s="2" t="s">
        <v>54</v>
      </c>
      <c r="G43" s="2"/>
      <c r="H43" s="6"/>
      <c r="I43" s="7"/>
      <c r="J43" s="6"/>
      <c r="K43" s="7"/>
      <c r="L43" s="6"/>
      <c r="M43" s="7"/>
      <c r="N43" s="8"/>
      <c r="O43" s="7"/>
      <c r="P43" s="6"/>
      <c r="Q43" s="7"/>
      <c r="R43" s="6"/>
      <c r="S43" s="7"/>
      <c r="T43" s="6"/>
      <c r="U43" s="7"/>
      <c r="V43" s="8"/>
      <c r="W43" s="7"/>
      <c r="X43" s="6"/>
      <c r="Y43" s="7"/>
      <c r="Z43" s="6"/>
      <c r="AA43" s="7"/>
      <c r="AB43" s="6"/>
      <c r="AC43" s="7"/>
      <c r="AD43" s="8"/>
      <c r="AE43" s="7"/>
      <c r="AF43" s="6"/>
      <c r="AG43" s="7"/>
      <c r="AH43" s="6"/>
      <c r="AI43" s="7"/>
      <c r="AJ43" s="6"/>
      <c r="AK43" s="7"/>
      <c r="AL43" s="8"/>
      <c r="AM43" s="7"/>
      <c r="AN43" s="6"/>
      <c r="AO43" s="7"/>
      <c r="AP43" s="6"/>
      <c r="AQ43" s="7"/>
      <c r="AR43" s="6"/>
      <c r="AS43" s="7"/>
      <c r="AT43" s="8"/>
      <c r="AU43" s="7"/>
      <c r="AV43" s="6"/>
      <c r="AW43" s="7"/>
      <c r="AX43" s="6"/>
      <c r="AY43" s="7"/>
      <c r="AZ43" s="6"/>
      <c r="BA43" s="7"/>
      <c r="BB43" s="8"/>
      <c r="BC43" s="7"/>
      <c r="BD43" s="6"/>
      <c r="BE43" s="7"/>
      <c r="BF43" s="7"/>
      <c r="BG43" s="7"/>
      <c r="BH43" s="7"/>
      <c r="BI43" s="7"/>
      <c r="BJ43" s="7"/>
      <c r="BK43" s="7"/>
      <c r="BL43" s="6"/>
      <c r="BM43" s="7"/>
      <c r="BN43" s="7"/>
      <c r="BO43" s="7"/>
      <c r="BP43" s="7"/>
      <c r="BQ43" s="7"/>
      <c r="BR43" s="7"/>
      <c r="BS43" s="7"/>
      <c r="BT43" s="6"/>
      <c r="BU43" s="7"/>
      <c r="BV43" s="7"/>
      <c r="BW43" s="7"/>
      <c r="BX43" s="7"/>
      <c r="BY43" s="7"/>
      <c r="BZ43" s="7"/>
      <c r="CA43" s="7"/>
      <c r="CB43" s="6"/>
      <c r="CC43" s="7"/>
      <c r="CD43" s="7"/>
      <c r="CE43" s="7"/>
      <c r="CF43" s="7"/>
      <c r="CG43" s="7"/>
      <c r="CH43" s="7"/>
      <c r="CI43" s="7"/>
      <c r="CJ43" s="6"/>
      <c r="CK43" s="7"/>
      <c r="CL43" s="7"/>
      <c r="CM43" s="7"/>
      <c r="CN43" s="7"/>
      <c r="CO43" s="7"/>
      <c r="CP43" s="7"/>
      <c r="CQ43" s="7"/>
      <c r="CR43" s="6"/>
      <c r="CS43" s="7"/>
      <c r="CT43" s="7"/>
      <c r="CU43" s="7"/>
      <c r="CV43" s="7"/>
      <c r="CW43" s="7"/>
      <c r="CX43" s="7"/>
      <c r="CY43" s="7"/>
      <c r="CZ43" s="7"/>
      <c r="DA43" s="6"/>
      <c r="DB43" s="7"/>
      <c r="DC43" s="6"/>
      <c r="DD43" s="7"/>
      <c r="DE43" s="6"/>
      <c r="DF43" s="7"/>
      <c r="DG43" s="8"/>
    </row>
    <row r="44" spans="1:111" hidden="1" x14ac:dyDescent="0.3">
      <c r="A44" s="2"/>
      <c r="B44" s="2"/>
      <c r="C44" s="2"/>
      <c r="D44" s="2"/>
      <c r="E44" s="2"/>
      <c r="F44" s="2"/>
      <c r="G44" s="2" t="s">
        <v>55</v>
      </c>
      <c r="H44" s="6">
        <v>0</v>
      </c>
      <c r="I44" s="7"/>
      <c r="J44" s="6"/>
      <c r="K44" s="7"/>
      <c r="L44" s="6"/>
      <c r="M44" s="7"/>
      <c r="N44" s="8"/>
      <c r="O44" s="7"/>
      <c r="P44" s="6">
        <v>0</v>
      </c>
      <c r="Q44" s="7"/>
      <c r="R44" s="6"/>
      <c r="S44" s="7"/>
      <c r="T44" s="6"/>
      <c r="U44" s="7"/>
      <c r="V44" s="8"/>
      <c r="W44" s="7"/>
      <c r="X44" s="6">
        <v>0</v>
      </c>
      <c r="Y44" s="7"/>
      <c r="Z44" s="6"/>
      <c r="AA44" s="7"/>
      <c r="AB44" s="6"/>
      <c r="AC44" s="7"/>
      <c r="AD44" s="8"/>
      <c r="AE44" s="7"/>
      <c r="AF44" s="6">
        <v>0</v>
      </c>
      <c r="AG44" s="7"/>
      <c r="AH44" s="6"/>
      <c r="AI44" s="7"/>
      <c r="AJ44" s="6"/>
      <c r="AK44" s="7"/>
      <c r="AL44" s="8"/>
      <c r="AM44" s="7"/>
      <c r="AN44" s="6">
        <v>0</v>
      </c>
      <c r="AO44" s="7"/>
      <c r="AP44" s="6"/>
      <c r="AQ44" s="7"/>
      <c r="AR44" s="6"/>
      <c r="AS44" s="7"/>
      <c r="AT44" s="8"/>
      <c r="AU44" s="7"/>
      <c r="AV44" s="6">
        <v>0</v>
      </c>
      <c r="AW44" s="7"/>
      <c r="AX44" s="6"/>
      <c r="AY44" s="7"/>
      <c r="AZ44" s="6"/>
      <c r="BA44" s="7"/>
      <c r="BB44" s="8"/>
      <c r="BC44" s="7"/>
      <c r="BD44" s="6">
        <v>0</v>
      </c>
      <c r="BE44" s="7"/>
      <c r="BF44" s="7"/>
      <c r="BG44" s="7"/>
      <c r="BH44" s="7"/>
      <c r="BI44" s="7"/>
      <c r="BJ44" s="7"/>
      <c r="BK44" s="7"/>
      <c r="BL44" s="6">
        <v>0</v>
      </c>
      <c r="BM44" s="7"/>
      <c r="BN44" s="7"/>
      <c r="BO44" s="7"/>
      <c r="BP44" s="7"/>
      <c r="BQ44" s="7"/>
      <c r="BR44" s="7"/>
      <c r="BS44" s="7"/>
      <c r="BT44" s="6">
        <v>0</v>
      </c>
      <c r="BU44" s="7"/>
      <c r="BV44" s="7"/>
      <c r="BW44" s="7"/>
      <c r="BX44" s="7"/>
      <c r="BY44" s="7"/>
      <c r="BZ44" s="7"/>
      <c r="CA44" s="7"/>
      <c r="CB44" s="6">
        <v>0</v>
      </c>
      <c r="CC44" s="7"/>
      <c r="CD44" s="7"/>
      <c r="CE44" s="7"/>
      <c r="CF44" s="7"/>
      <c r="CG44" s="7"/>
      <c r="CH44" s="7"/>
      <c r="CI44" s="7"/>
      <c r="CJ44" s="6">
        <v>0</v>
      </c>
      <c r="CK44" s="7"/>
      <c r="CL44" s="7"/>
      <c r="CM44" s="7"/>
      <c r="CN44" s="7"/>
      <c r="CO44" s="7"/>
      <c r="CP44" s="7"/>
      <c r="CQ44" s="7"/>
      <c r="CR44" s="6">
        <v>0</v>
      </c>
      <c r="CS44" s="7"/>
      <c r="CT44" s="7"/>
      <c r="CU44" s="7"/>
      <c r="CV44" s="7"/>
      <c r="CW44" s="7"/>
      <c r="CX44" s="7"/>
      <c r="CY44" s="7"/>
      <c r="CZ44" s="7"/>
      <c r="DA44" s="6">
        <f>ROUND(H44+P44+X44+AF44+AN44+AV44+BD44+BL44+BT44+CB44+CJ44+CR44,5)</f>
        <v>0</v>
      </c>
      <c r="DB44" s="7"/>
      <c r="DC44" s="6"/>
      <c r="DD44" s="7"/>
      <c r="DE44" s="6">
        <f t="shared" si="0"/>
        <v>0</v>
      </c>
      <c r="DF44" s="7"/>
      <c r="DG44" s="8"/>
    </row>
    <row r="45" spans="1:111" hidden="1" x14ac:dyDescent="0.3">
      <c r="A45" s="2"/>
      <c r="B45" s="2"/>
      <c r="C45" s="2"/>
      <c r="D45" s="2"/>
      <c r="E45" s="2"/>
      <c r="F45" s="2"/>
      <c r="G45" s="2" t="s">
        <v>56</v>
      </c>
      <c r="H45" s="6">
        <v>0</v>
      </c>
      <c r="I45" s="7"/>
      <c r="J45" s="6"/>
      <c r="K45" s="7"/>
      <c r="L45" s="6"/>
      <c r="M45" s="7"/>
      <c r="N45" s="8"/>
      <c r="O45" s="7"/>
      <c r="P45" s="6">
        <v>0</v>
      </c>
      <c r="Q45" s="7"/>
      <c r="R45" s="6"/>
      <c r="S45" s="7"/>
      <c r="T45" s="6"/>
      <c r="U45" s="7"/>
      <c r="V45" s="8"/>
      <c r="W45" s="7"/>
      <c r="X45" s="6">
        <v>0</v>
      </c>
      <c r="Y45" s="7"/>
      <c r="Z45" s="6"/>
      <c r="AA45" s="7"/>
      <c r="AB45" s="6"/>
      <c r="AC45" s="7"/>
      <c r="AD45" s="8"/>
      <c r="AE45" s="7"/>
      <c r="AF45" s="6">
        <v>0</v>
      </c>
      <c r="AG45" s="7"/>
      <c r="AH45" s="6"/>
      <c r="AI45" s="7"/>
      <c r="AJ45" s="6"/>
      <c r="AK45" s="7"/>
      <c r="AL45" s="8"/>
      <c r="AM45" s="7"/>
      <c r="AN45" s="6">
        <v>0</v>
      </c>
      <c r="AO45" s="7"/>
      <c r="AP45" s="6"/>
      <c r="AQ45" s="7"/>
      <c r="AR45" s="6"/>
      <c r="AS45" s="7"/>
      <c r="AT45" s="8"/>
      <c r="AU45" s="7"/>
      <c r="AV45" s="6">
        <v>0</v>
      </c>
      <c r="AW45" s="7"/>
      <c r="AX45" s="6"/>
      <c r="AY45" s="7"/>
      <c r="AZ45" s="6"/>
      <c r="BA45" s="7"/>
      <c r="BB45" s="8"/>
      <c r="BC45" s="7"/>
      <c r="BD45" s="6">
        <v>0</v>
      </c>
      <c r="BE45" s="7"/>
      <c r="BF45" s="7"/>
      <c r="BG45" s="7"/>
      <c r="BH45" s="7"/>
      <c r="BI45" s="7"/>
      <c r="BJ45" s="7"/>
      <c r="BK45" s="7"/>
      <c r="BL45" s="6">
        <v>0</v>
      </c>
      <c r="BM45" s="7"/>
      <c r="BN45" s="7"/>
      <c r="BO45" s="7"/>
      <c r="BP45" s="7"/>
      <c r="BQ45" s="7"/>
      <c r="BR45" s="7"/>
      <c r="BS45" s="7"/>
      <c r="BT45" s="6">
        <v>0</v>
      </c>
      <c r="BU45" s="7"/>
      <c r="BV45" s="7"/>
      <c r="BW45" s="7"/>
      <c r="BX45" s="7"/>
      <c r="BY45" s="7"/>
      <c r="BZ45" s="7"/>
      <c r="CA45" s="7"/>
      <c r="CB45" s="6">
        <v>6174.78</v>
      </c>
      <c r="CC45" s="7"/>
      <c r="CD45" s="7"/>
      <c r="CE45" s="7"/>
      <c r="CF45" s="7"/>
      <c r="CG45" s="7"/>
      <c r="CH45" s="7"/>
      <c r="CI45" s="7"/>
      <c r="CJ45" s="6">
        <v>0</v>
      </c>
      <c r="CK45" s="7"/>
      <c r="CL45" s="7"/>
      <c r="CM45" s="7"/>
      <c r="CN45" s="7"/>
      <c r="CO45" s="7"/>
      <c r="CP45" s="7"/>
      <c r="CQ45" s="7"/>
      <c r="CR45" s="6">
        <v>0</v>
      </c>
      <c r="CS45" s="7"/>
      <c r="CT45" s="7"/>
      <c r="CU45" s="7"/>
      <c r="CV45" s="7"/>
      <c r="CW45" s="7"/>
      <c r="CX45" s="7"/>
      <c r="CY45" s="7"/>
      <c r="CZ45" s="7"/>
      <c r="DA45" s="6">
        <f>ROUND(H45+P45+X45+AF45+AN45+AV45+BD45+BL45+BT45+CB45+CJ45+CR45,5)</f>
        <v>6174.78</v>
      </c>
      <c r="DB45" s="7"/>
      <c r="DC45" s="6"/>
      <c r="DD45" s="7"/>
      <c r="DE45" s="6">
        <f t="shared" si="0"/>
        <v>-6174.78</v>
      </c>
      <c r="DF45" s="7"/>
      <c r="DG45" s="8"/>
    </row>
    <row r="46" spans="1:111" ht="15" hidden="1" thickBot="1" x14ac:dyDescent="0.35">
      <c r="A46" s="2"/>
      <c r="B46" s="2"/>
      <c r="C46" s="2"/>
      <c r="D46" s="2"/>
      <c r="E46" s="2"/>
      <c r="F46" s="2"/>
      <c r="G46" s="2" t="s">
        <v>57</v>
      </c>
      <c r="H46" s="11">
        <v>0</v>
      </c>
      <c r="I46" s="7"/>
      <c r="J46" s="11">
        <v>9000</v>
      </c>
      <c r="K46" s="7"/>
      <c r="L46" s="11">
        <f>ROUND((H46-J46),5)</f>
        <v>-9000</v>
      </c>
      <c r="M46" s="7"/>
      <c r="N46" s="12">
        <f>ROUND(IF(J46=0, IF(H46=0, 0, 1), H46/J46),5)</f>
        <v>0</v>
      </c>
      <c r="O46" s="7"/>
      <c r="P46" s="11">
        <v>0</v>
      </c>
      <c r="Q46" s="7"/>
      <c r="R46" s="11">
        <v>0</v>
      </c>
      <c r="S46" s="7"/>
      <c r="T46" s="11">
        <f>ROUND((P46-R46),5)</f>
        <v>0</v>
      </c>
      <c r="U46" s="7"/>
      <c r="V46" s="12">
        <f>ROUND(IF(R46=0, IF(P46=0, 0, 1), P46/R46),5)</f>
        <v>0</v>
      </c>
      <c r="W46" s="7"/>
      <c r="X46" s="11">
        <v>0</v>
      </c>
      <c r="Y46" s="7"/>
      <c r="Z46" s="11">
        <v>0</v>
      </c>
      <c r="AA46" s="7"/>
      <c r="AB46" s="11">
        <f>ROUND((X46-Z46),5)</f>
        <v>0</v>
      </c>
      <c r="AC46" s="7"/>
      <c r="AD46" s="12">
        <f>ROUND(IF(Z46=0, IF(X46=0, 0, 1), X46/Z46),5)</f>
        <v>0</v>
      </c>
      <c r="AE46" s="7"/>
      <c r="AF46" s="11">
        <v>6725</v>
      </c>
      <c r="AG46" s="7"/>
      <c r="AH46" s="11">
        <v>0</v>
      </c>
      <c r="AI46" s="7"/>
      <c r="AJ46" s="11">
        <f>ROUND((AF46-AH46),5)</f>
        <v>6725</v>
      </c>
      <c r="AK46" s="7"/>
      <c r="AL46" s="12">
        <f>ROUND(IF(AH46=0, IF(AF46=0, 0, 1), AF46/AH46),5)</f>
        <v>1</v>
      </c>
      <c r="AM46" s="7"/>
      <c r="AN46" s="11">
        <v>0</v>
      </c>
      <c r="AO46" s="7"/>
      <c r="AP46" s="11">
        <v>0</v>
      </c>
      <c r="AQ46" s="7"/>
      <c r="AR46" s="11">
        <f>ROUND((AN46-AP46),5)</f>
        <v>0</v>
      </c>
      <c r="AS46" s="7"/>
      <c r="AT46" s="12">
        <f>ROUND(IF(AP46=0, IF(AN46=0, 0, 1), AN46/AP46),5)</f>
        <v>0</v>
      </c>
      <c r="AU46" s="7"/>
      <c r="AV46" s="11">
        <v>0</v>
      </c>
      <c r="AW46" s="7"/>
      <c r="AX46" s="11">
        <v>0</v>
      </c>
      <c r="AY46" s="7"/>
      <c r="AZ46" s="11">
        <f>ROUND((AV46-AX46),5)</f>
        <v>0</v>
      </c>
      <c r="BA46" s="7"/>
      <c r="BB46" s="12">
        <f>ROUND(IF(AX46=0, IF(AV46=0, 0, 1), AV46/AX46),5)</f>
        <v>0</v>
      </c>
      <c r="BC46" s="7"/>
      <c r="BD46" s="11">
        <v>0</v>
      </c>
      <c r="BE46" s="7"/>
      <c r="BF46" s="7"/>
      <c r="BG46" s="7"/>
      <c r="BH46" s="7"/>
      <c r="BI46" s="7"/>
      <c r="BJ46" s="7"/>
      <c r="BK46" s="7"/>
      <c r="BL46" s="11">
        <v>0</v>
      </c>
      <c r="BM46" s="7"/>
      <c r="BN46" s="7"/>
      <c r="BO46" s="7"/>
      <c r="BP46" s="7"/>
      <c r="BQ46" s="7"/>
      <c r="BR46" s="7"/>
      <c r="BS46" s="7"/>
      <c r="BT46" s="11">
        <v>0</v>
      </c>
      <c r="BU46" s="7"/>
      <c r="BV46" s="7"/>
      <c r="BW46" s="7"/>
      <c r="BX46" s="7"/>
      <c r="BY46" s="7"/>
      <c r="BZ46" s="7"/>
      <c r="CA46" s="7"/>
      <c r="CB46" s="11">
        <v>0</v>
      </c>
      <c r="CC46" s="7"/>
      <c r="CD46" s="7"/>
      <c r="CE46" s="7"/>
      <c r="CF46" s="7"/>
      <c r="CG46" s="7"/>
      <c r="CH46" s="7"/>
      <c r="CI46" s="7"/>
      <c r="CJ46" s="11">
        <v>0</v>
      </c>
      <c r="CK46" s="7"/>
      <c r="CL46" s="7"/>
      <c r="CM46" s="7"/>
      <c r="CN46" s="7"/>
      <c r="CO46" s="7"/>
      <c r="CP46" s="7"/>
      <c r="CQ46" s="7"/>
      <c r="CR46" s="11">
        <v>0</v>
      </c>
      <c r="CS46" s="7"/>
      <c r="CT46" s="7"/>
      <c r="CU46" s="7"/>
      <c r="CV46" s="7"/>
      <c r="CW46" s="7"/>
      <c r="CX46" s="7"/>
      <c r="CY46" s="7"/>
      <c r="CZ46" s="7"/>
      <c r="DA46" s="11">
        <f>ROUND(H46+P46+X46+AF46+AN46+AV46+BD46+BL46+BT46+CB46+CJ46+CR46,5)</f>
        <v>6725</v>
      </c>
      <c r="DB46" s="7"/>
      <c r="DC46" s="11">
        <f>ROUND(J46+R46+Z46+AH46+AP46+AX46+BF46+BN46+BV46+CD46+CL46+CT46,5)</f>
        <v>9000</v>
      </c>
      <c r="DD46" s="7"/>
      <c r="DE46" s="9">
        <f t="shared" si="0"/>
        <v>2275</v>
      </c>
      <c r="DF46" s="7"/>
      <c r="DG46" s="12">
        <f>ROUND(IF(DC46=0, IF(DA46=0, 0, 1), DA46/DC46),5)</f>
        <v>0.74722</v>
      </c>
    </row>
    <row r="47" spans="1:111" ht="15" thickBot="1" x14ac:dyDescent="0.35">
      <c r="A47" s="2"/>
      <c r="B47" s="2"/>
      <c r="C47" s="2"/>
      <c r="D47" s="2"/>
      <c r="E47" s="2"/>
      <c r="F47" s="2" t="s">
        <v>58</v>
      </c>
      <c r="G47" s="2"/>
      <c r="H47" s="13">
        <f>ROUND(SUM(H43:H46),5)</f>
        <v>0</v>
      </c>
      <c r="I47" s="7"/>
      <c r="J47" s="13">
        <f>ROUND(SUM(J43:J46),5)</f>
        <v>9000</v>
      </c>
      <c r="K47" s="7"/>
      <c r="L47" s="13">
        <f>ROUND((H47-J47),5)</f>
        <v>-9000</v>
      </c>
      <c r="M47" s="7"/>
      <c r="N47" s="14">
        <f>ROUND(IF(J47=0, IF(H47=0, 0, 1), H47/J47),5)</f>
        <v>0</v>
      </c>
      <c r="O47" s="7"/>
      <c r="P47" s="13">
        <f>ROUND(SUM(P43:P46),5)</f>
        <v>0</v>
      </c>
      <c r="Q47" s="7"/>
      <c r="R47" s="13">
        <f>ROUND(SUM(R43:R46),5)</f>
        <v>0</v>
      </c>
      <c r="S47" s="7"/>
      <c r="T47" s="13">
        <f>ROUND((P47-R47),5)</f>
        <v>0</v>
      </c>
      <c r="U47" s="7"/>
      <c r="V47" s="14">
        <f>ROUND(IF(R47=0, IF(P47=0, 0, 1), P47/R47),5)</f>
        <v>0</v>
      </c>
      <c r="W47" s="7"/>
      <c r="X47" s="13">
        <f>ROUND(SUM(X43:X46),5)</f>
        <v>0</v>
      </c>
      <c r="Y47" s="7"/>
      <c r="Z47" s="13">
        <f>ROUND(SUM(Z43:Z46),5)</f>
        <v>0</v>
      </c>
      <c r="AA47" s="7"/>
      <c r="AB47" s="13">
        <f>ROUND((X47-Z47),5)</f>
        <v>0</v>
      </c>
      <c r="AC47" s="7"/>
      <c r="AD47" s="14">
        <f>ROUND(IF(Z47=0, IF(X47=0, 0, 1), X47/Z47),5)</f>
        <v>0</v>
      </c>
      <c r="AE47" s="7"/>
      <c r="AF47" s="13">
        <f>ROUND(SUM(AF43:AF46),5)</f>
        <v>6725</v>
      </c>
      <c r="AG47" s="7"/>
      <c r="AH47" s="13">
        <f>ROUND(SUM(AH43:AH46),5)</f>
        <v>0</v>
      </c>
      <c r="AI47" s="7"/>
      <c r="AJ47" s="13">
        <f>ROUND((AF47-AH47),5)</f>
        <v>6725</v>
      </c>
      <c r="AK47" s="7"/>
      <c r="AL47" s="14">
        <f>ROUND(IF(AH47=0, IF(AF47=0, 0, 1), AF47/AH47),5)</f>
        <v>1</v>
      </c>
      <c r="AM47" s="7"/>
      <c r="AN47" s="13">
        <f>ROUND(SUM(AN43:AN46),5)</f>
        <v>0</v>
      </c>
      <c r="AO47" s="7"/>
      <c r="AP47" s="13">
        <f>ROUND(SUM(AP43:AP46),5)</f>
        <v>0</v>
      </c>
      <c r="AQ47" s="7"/>
      <c r="AR47" s="13">
        <f>ROUND((AN47-AP47),5)</f>
        <v>0</v>
      </c>
      <c r="AS47" s="7"/>
      <c r="AT47" s="14">
        <f>ROUND(IF(AP47=0, IF(AN47=0, 0, 1), AN47/AP47),5)</f>
        <v>0</v>
      </c>
      <c r="AU47" s="7"/>
      <c r="AV47" s="13">
        <f>ROUND(SUM(AV43:AV46),5)</f>
        <v>0</v>
      </c>
      <c r="AW47" s="7"/>
      <c r="AX47" s="13">
        <f>ROUND(SUM(AX43:AX46),5)</f>
        <v>0</v>
      </c>
      <c r="AY47" s="7"/>
      <c r="AZ47" s="13">
        <f>ROUND((AV47-AX47),5)</f>
        <v>0</v>
      </c>
      <c r="BA47" s="7"/>
      <c r="BB47" s="14">
        <f>ROUND(IF(AX47=0, IF(AV47=0, 0, 1), AV47/AX47),5)</f>
        <v>0</v>
      </c>
      <c r="BC47" s="7"/>
      <c r="BD47" s="13">
        <f>ROUND(SUM(BD43:BD46),5)</f>
        <v>0</v>
      </c>
      <c r="BE47" s="7"/>
      <c r="BF47" s="7"/>
      <c r="BG47" s="7"/>
      <c r="BH47" s="7"/>
      <c r="BI47" s="7"/>
      <c r="BJ47" s="7"/>
      <c r="BK47" s="7"/>
      <c r="BL47" s="13">
        <f>ROUND(SUM(BL43:BL46),5)</f>
        <v>0</v>
      </c>
      <c r="BM47" s="7"/>
      <c r="BN47" s="7"/>
      <c r="BO47" s="7"/>
      <c r="BP47" s="7"/>
      <c r="BQ47" s="7"/>
      <c r="BR47" s="7"/>
      <c r="BS47" s="7"/>
      <c r="BT47" s="13">
        <f>ROUND(SUM(BT43:BT46),5)</f>
        <v>0</v>
      </c>
      <c r="BU47" s="7"/>
      <c r="BV47" s="7"/>
      <c r="BW47" s="7"/>
      <c r="BX47" s="7"/>
      <c r="BY47" s="7"/>
      <c r="BZ47" s="7"/>
      <c r="CA47" s="7"/>
      <c r="CB47" s="13">
        <f>ROUND(SUM(CB43:CB46),5)</f>
        <v>6174.78</v>
      </c>
      <c r="CC47" s="7"/>
      <c r="CD47" s="7"/>
      <c r="CE47" s="7"/>
      <c r="CF47" s="7"/>
      <c r="CG47" s="7"/>
      <c r="CH47" s="7"/>
      <c r="CI47" s="7"/>
      <c r="CJ47" s="13">
        <f>ROUND(SUM(CJ43:CJ46),5)</f>
        <v>0</v>
      </c>
      <c r="CK47" s="7"/>
      <c r="CL47" s="7"/>
      <c r="CM47" s="7"/>
      <c r="CN47" s="7"/>
      <c r="CO47" s="7"/>
      <c r="CP47" s="7"/>
      <c r="CQ47" s="7"/>
      <c r="CR47" s="13">
        <f>ROUND(SUM(CR43:CR46),5)</f>
        <v>0</v>
      </c>
      <c r="CS47" s="7"/>
      <c r="CT47" s="7"/>
      <c r="CU47" s="7"/>
      <c r="CV47" s="7"/>
      <c r="CW47" s="7"/>
      <c r="CX47" s="7"/>
      <c r="CY47" s="7"/>
      <c r="CZ47" s="7"/>
      <c r="DA47" s="13">
        <f>ROUND(H47+P47+X47+AF47+AN47+AV47+BD47+BL47+BT47+CB47+CJ47+CR47,5)</f>
        <v>12899.78</v>
      </c>
      <c r="DB47" s="7"/>
      <c r="DC47" s="13">
        <f>ROUND(J47+R47+Z47+AH47+AP47+AX47+BF47+BN47+BV47+CD47+CL47+CT47,5)</f>
        <v>9000</v>
      </c>
      <c r="DD47" s="7"/>
      <c r="DE47" s="13">
        <f t="shared" si="0"/>
        <v>-3899.7800000000007</v>
      </c>
      <c r="DF47" s="7"/>
      <c r="DG47" s="31">
        <f>ROUND(IF(DC47=0, IF(DA47=0, 0, 1), DA47/DC47),5)</f>
        <v>1.4333100000000001</v>
      </c>
    </row>
    <row r="48" spans="1:111" ht="15.6" customHeight="1" x14ac:dyDescent="0.3">
      <c r="A48" s="2"/>
      <c r="B48" s="2"/>
      <c r="C48" s="2"/>
      <c r="D48" s="2"/>
      <c r="E48" s="2" t="s">
        <v>59</v>
      </c>
      <c r="F48" s="2"/>
      <c r="G48" s="2"/>
      <c r="H48" s="6">
        <f>ROUND(H35+SUM(H40:H42)+H47,5)</f>
        <v>0</v>
      </c>
      <c r="I48" s="7"/>
      <c r="J48" s="6">
        <f>ROUND(J35+SUM(J40:J42)+J47,5)</f>
        <v>11500</v>
      </c>
      <c r="K48" s="7"/>
      <c r="L48" s="6">
        <f>ROUND((H48-J48),5)</f>
        <v>-11500</v>
      </c>
      <c r="M48" s="7"/>
      <c r="N48" s="8">
        <f>ROUND(IF(J48=0, IF(H48=0, 0, 1), H48/J48),5)</f>
        <v>0</v>
      </c>
      <c r="O48" s="7"/>
      <c r="P48" s="6">
        <f>ROUND(P35+SUM(P40:P42)+P47,5)</f>
        <v>261.5</v>
      </c>
      <c r="Q48" s="7"/>
      <c r="R48" s="6">
        <f>ROUND(R35+SUM(R40:R42)+R47,5)</f>
        <v>0</v>
      </c>
      <c r="S48" s="7"/>
      <c r="T48" s="6">
        <f>ROUND((P48-R48),5)</f>
        <v>261.5</v>
      </c>
      <c r="U48" s="7"/>
      <c r="V48" s="8">
        <f>ROUND(IF(R48=0, IF(P48=0, 0, 1), P48/R48),5)</f>
        <v>1</v>
      </c>
      <c r="W48" s="7"/>
      <c r="X48" s="6">
        <f>ROUND(X35+SUM(X40:X42)+X47,5)</f>
        <v>0</v>
      </c>
      <c r="Y48" s="7"/>
      <c r="Z48" s="6">
        <f>ROUND(Z35+SUM(Z40:Z42)+Z47,5)</f>
        <v>0</v>
      </c>
      <c r="AA48" s="7"/>
      <c r="AB48" s="6">
        <f>ROUND((X48-Z48),5)</f>
        <v>0</v>
      </c>
      <c r="AC48" s="7"/>
      <c r="AD48" s="8">
        <f>ROUND(IF(Z48=0, IF(X48=0, 0, 1), X48/Z48),5)</f>
        <v>0</v>
      </c>
      <c r="AE48" s="7"/>
      <c r="AF48" s="6">
        <f>ROUND(AF35+SUM(AF40:AF42)+AF47,5)</f>
        <v>6729.75</v>
      </c>
      <c r="AG48" s="7"/>
      <c r="AH48" s="6">
        <f>ROUND(AH35+SUM(AH40:AH42)+AH47,5)</f>
        <v>0</v>
      </c>
      <c r="AI48" s="7"/>
      <c r="AJ48" s="6">
        <f>ROUND((AF48-AH48),5)</f>
        <v>6729.75</v>
      </c>
      <c r="AK48" s="7"/>
      <c r="AL48" s="8">
        <f>ROUND(IF(AH48=0, IF(AF48=0, 0, 1), AF48/AH48),5)</f>
        <v>1</v>
      </c>
      <c r="AM48" s="7"/>
      <c r="AN48" s="6">
        <f>ROUND(AN35+SUM(AN40:AN42)+AN47,5)</f>
        <v>15.2</v>
      </c>
      <c r="AO48" s="7"/>
      <c r="AP48" s="6">
        <f>ROUND(AP35+SUM(AP40:AP42)+AP47,5)</f>
        <v>0</v>
      </c>
      <c r="AQ48" s="7"/>
      <c r="AR48" s="6">
        <f>ROUND((AN48-AP48),5)</f>
        <v>15.2</v>
      </c>
      <c r="AS48" s="7"/>
      <c r="AT48" s="8">
        <f>ROUND(IF(AP48=0, IF(AN48=0, 0, 1), AN48/AP48),5)</f>
        <v>1</v>
      </c>
      <c r="AU48" s="7"/>
      <c r="AV48" s="6">
        <f>ROUND(AV35+SUM(AV40:AV42)+AV47,5)</f>
        <v>0</v>
      </c>
      <c r="AW48" s="7"/>
      <c r="AX48" s="6">
        <f>ROUND(AX35+SUM(AX40:AX42)+AX47,5)</f>
        <v>0</v>
      </c>
      <c r="AY48" s="7"/>
      <c r="AZ48" s="6">
        <f>ROUND((AV48-AX48),5)</f>
        <v>0</v>
      </c>
      <c r="BA48" s="7"/>
      <c r="BB48" s="8">
        <f>ROUND(IF(AX48=0, IF(AV48=0, 0, 1), AV48/AX48),5)</f>
        <v>0</v>
      </c>
      <c r="BC48" s="7"/>
      <c r="BD48" s="6">
        <f>ROUND(BD35+SUM(BD40:BD42)+BD47,5)</f>
        <v>28.09</v>
      </c>
      <c r="BE48" s="7"/>
      <c r="BF48" s="7"/>
      <c r="BG48" s="7"/>
      <c r="BH48" s="7"/>
      <c r="BI48" s="7"/>
      <c r="BJ48" s="7"/>
      <c r="BK48" s="7"/>
      <c r="BL48" s="6">
        <f>ROUND(BL35+SUM(BL40:BL42)+BL47,5)</f>
        <v>33.14</v>
      </c>
      <c r="BM48" s="7"/>
      <c r="BN48" s="7"/>
      <c r="BO48" s="7"/>
      <c r="BP48" s="7"/>
      <c r="BQ48" s="7"/>
      <c r="BR48" s="7"/>
      <c r="BS48" s="7"/>
      <c r="BT48" s="6">
        <f>ROUND(BT35+SUM(BT40:BT42)+BT47,5)</f>
        <v>20.6</v>
      </c>
      <c r="BU48" s="7"/>
      <c r="BV48" s="7"/>
      <c r="BW48" s="7"/>
      <c r="BX48" s="7"/>
      <c r="BY48" s="7"/>
      <c r="BZ48" s="7"/>
      <c r="CA48" s="7"/>
      <c r="CB48" s="6">
        <f>ROUND(CB35+SUM(CB40:CB42)+CB47,5)</f>
        <v>6255.65</v>
      </c>
      <c r="CC48" s="7"/>
      <c r="CD48" s="7"/>
      <c r="CE48" s="7"/>
      <c r="CF48" s="7"/>
      <c r="CG48" s="7"/>
      <c r="CH48" s="7"/>
      <c r="CI48" s="7"/>
      <c r="CJ48" s="6">
        <f>ROUND(CJ35+SUM(CJ40:CJ42)+CJ47,5)</f>
        <v>13.6</v>
      </c>
      <c r="CK48" s="7"/>
      <c r="CL48" s="7"/>
      <c r="CM48" s="7"/>
      <c r="CN48" s="7"/>
      <c r="CO48" s="7"/>
      <c r="CP48" s="7"/>
      <c r="CQ48" s="7"/>
      <c r="CR48" s="6">
        <f>ROUND(CR35+SUM(CR40:CR42)+CR47,5)</f>
        <v>108.76</v>
      </c>
      <c r="CS48" s="7"/>
      <c r="CT48" s="7"/>
      <c r="CU48" s="7"/>
      <c r="CV48" s="7"/>
      <c r="CW48" s="7"/>
      <c r="CX48" s="7"/>
      <c r="CY48" s="7"/>
      <c r="CZ48" s="7"/>
      <c r="DA48" s="6">
        <f>ROUND(H48+P48+X48+AF48+AN48+AV48+BD48+BL48+BT48+CB48+CJ48+CR48,5)</f>
        <v>13466.29</v>
      </c>
      <c r="DB48" s="7"/>
      <c r="DC48" s="6">
        <f>ROUND(J48+R48+Z48+AH48+AP48+AX48+BF48+BN48+BV48+CD48+CL48+CT48,5)</f>
        <v>11500</v>
      </c>
      <c r="DD48" s="7"/>
      <c r="DE48" s="6">
        <f t="shared" si="0"/>
        <v>-1966.2900000000009</v>
      </c>
      <c r="DF48" s="7"/>
      <c r="DG48" s="29">
        <f>ROUND(IF(DC48=0, IF(DA48=0, 0, 1), DA48/DC48),5)</f>
        <v>1.1709799999999999</v>
      </c>
    </row>
    <row r="49" spans="1:111" hidden="1" x14ac:dyDescent="0.3">
      <c r="A49" s="2"/>
      <c r="B49" s="2"/>
      <c r="C49" s="2"/>
      <c r="D49" s="2"/>
      <c r="E49" s="2" t="s">
        <v>60</v>
      </c>
      <c r="F49" s="2"/>
      <c r="G49" s="2"/>
      <c r="H49" s="6"/>
      <c r="I49" s="7"/>
      <c r="J49" s="6"/>
      <c r="K49" s="7"/>
      <c r="L49" s="6"/>
      <c r="M49" s="7"/>
      <c r="N49" s="8"/>
      <c r="O49" s="7"/>
      <c r="P49" s="6"/>
      <c r="Q49" s="7"/>
      <c r="R49" s="6"/>
      <c r="S49" s="7"/>
      <c r="T49" s="6"/>
      <c r="U49" s="7"/>
      <c r="V49" s="8"/>
      <c r="W49" s="7"/>
      <c r="X49" s="6"/>
      <c r="Y49" s="7"/>
      <c r="Z49" s="6"/>
      <c r="AA49" s="7"/>
      <c r="AB49" s="6"/>
      <c r="AC49" s="7"/>
      <c r="AD49" s="8"/>
      <c r="AE49" s="7"/>
      <c r="AF49" s="6"/>
      <c r="AG49" s="7"/>
      <c r="AH49" s="6"/>
      <c r="AI49" s="7"/>
      <c r="AJ49" s="6"/>
      <c r="AK49" s="7"/>
      <c r="AL49" s="8"/>
      <c r="AM49" s="7"/>
      <c r="AN49" s="6"/>
      <c r="AO49" s="7"/>
      <c r="AP49" s="6"/>
      <c r="AQ49" s="7"/>
      <c r="AR49" s="6"/>
      <c r="AS49" s="7"/>
      <c r="AT49" s="8"/>
      <c r="AU49" s="7"/>
      <c r="AV49" s="6"/>
      <c r="AW49" s="7"/>
      <c r="AX49" s="6"/>
      <c r="AY49" s="7"/>
      <c r="AZ49" s="6"/>
      <c r="BA49" s="7"/>
      <c r="BB49" s="8"/>
      <c r="BC49" s="7"/>
      <c r="BD49" s="6"/>
      <c r="BE49" s="7"/>
      <c r="BF49" s="7"/>
      <c r="BG49" s="7"/>
      <c r="BH49" s="7"/>
      <c r="BI49" s="7"/>
      <c r="BJ49" s="7"/>
      <c r="BK49" s="7"/>
      <c r="BL49" s="6"/>
      <c r="BM49" s="7"/>
      <c r="BN49" s="7"/>
      <c r="BO49" s="7"/>
      <c r="BP49" s="7"/>
      <c r="BQ49" s="7"/>
      <c r="BR49" s="7"/>
      <c r="BS49" s="7"/>
      <c r="BT49" s="6"/>
      <c r="BU49" s="7"/>
      <c r="BV49" s="7"/>
      <c r="BW49" s="7"/>
      <c r="BX49" s="7"/>
      <c r="BY49" s="7"/>
      <c r="BZ49" s="7"/>
      <c r="CA49" s="7"/>
      <c r="CB49" s="6"/>
      <c r="CC49" s="7"/>
      <c r="CD49" s="7"/>
      <c r="CE49" s="7"/>
      <c r="CF49" s="7"/>
      <c r="CG49" s="7"/>
      <c r="CH49" s="7"/>
      <c r="CI49" s="7"/>
      <c r="CJ49" s="6"/>
      <c r="CK49" s="7"/>
      <c r="CL49" s="7"/>
      <c r="CM49" s="7"/>
      <c r="CN49" s="7"/>
      <c r="CO49" s="7"/>
      <c r="CP49" s="7"/>
      <c r="CQ49" s="7"/>
      <c r="CR49" s="6"/>
      <c r="CS49" s="7"/>
      <c r="CT49" s="7"/>
      <c r="CU49" s="7"/>
      <c r="CV49" s="7"/>
      <c r="CW49" s="7"/>
      <c r="CX49" s="7"/>
      <c r="CY49" s="7"/>
      <c r="CZ49" s="7"/>
      <c r="DA49" s="6"/>
      <c r="DB49" s="7"/>
      <c r="DC49" s="6"/>
      <c r="DD49" s="7"/>
      <c r="DE49" s="6"/>
      <c r="DF49" s="7"/>
      <c r="DG49" s="8"/>
    </row>
    <row r="50" spans="1:111" ht="24" customHeight="1" thickBot="1" x14ac:dyDescent="0.35">
      <c r="A50" s="2"/>
      <c r="B50" s="2"/>
      <c r="C50" s="2"/>
      <c r="D50" s="2"/>
      <c r="E50" s="2" t="s">
        <v>61</v>
      </c>
      <c r="G50" s="2"/>
      <c r="H50" s="9">
        <v>412.5</v>
      </c>
      <c r="I50" s="7"/>
      <c r="J50" s="9">
        <v>8400</v>
      </c>
      <c r="K50" s="7"/>
      <c r="L50" s="9">
        <f>ROUND((H50-J50),5)</f>
        <v>-7987.5</v>
      </c>
      <c r="M50" s="7"/>
      <c r="N50" s="10">
        <f>ROUND(IF(J50=0, IF(H50=0, 0, 1), H50/J50),5)</f>
        <v>4.9110000000000001E-2</v>
      </c>
      <c r="O50" s="7"/>
      <c r="P50" s="9">
        <v>362</v>
      </c>
      <c r="Q50" s="7"/>
      <c r="R50" s="9">
        <v>0</v>
      </c>
      <c r="S50" s="7"/>
      <c r="T50" s="9">
        <f>ROUND((P50-R50),5)</f>
        <v>362</v>
      </c>
      <c r="U50" s="7"/>
      <c r="V50" s="10">
        <f>ROUND(IF(R50=0, IF(P50=0, 0, 1), P50/R50),5)</f>
        <v>1</v>
      </c>
      <c r="W50" s="7"/>
      <c r="X50" s="9">
        <v>0</v>
      </c>
      <c r="Y50" s="7"/>
      <c r="Z50" s="9">
        <v>0</v>
      </c>
      <c r="AA50" s="7"/>
      <c r="AB50" s="9">
        <f>ROUND((X50-Z50),5)</f>
        <v>0</v>
      </c>
      <c r="AC50" s="7"/>
      <c r="AD50" s="10">
        <f>ROUND(IF(Z50=0, IF(X50=0, 0, 1), X50/Z50),5)</f>
        <v>0</v>
      </c>
      <c r="AE50" s="7"/>
      <c r="AF50" s="9">
        <v>1800</v>
      </c>
      <c r="AG50" s="7"/>
      <c r="AH50" s="9">
        <v>0</v>
      </c>
      <c r="AI50" s="7"/>
      <c r="AJ50" s="9">
        <f>ROUND((AF50-AH50),5)</f>
        <v>1800</v>
      </c>
      <c r="AK50" s="7"/>
      <c r="AL50" s="10">
        <f>ROUND(IF(AH50=0, IF(AF50=0, 0, 1), AF50/AH50),5)</f>
        <v>1</v>
      </c>
      <c r="AM50" s="7"/>
      <c r="AN50" s="9">
        <v>300</v>
      </c>
      <c r="AO50" s="7"/>
      <c r="AP50" s="9">
        <v>0</v>
      </c>
      <c r="AQ50" s="7"/>
      <c r="AR50" s="9">
        <f>ROUND((AN50-AP50),5)</f>
        <v>300</v>
      </c>
      <c r="AS50" s="7"/>
      <c r="AT50" s="10">
        <f>ROUND(IF(AP50=0, IF(AN50=0, 0, 1), AN50/AP50),5)</f>
        <v>1</v>
      </c>
      <c r="AU50" s="7"/>
      <c r="AV50" s="9">
        <v>0</v>
      </c>
      <c r="AW50" s="7"/>
      <c r="AX50" s="9">
        <v>0</v>
      </c>
      <c r="AY50" s="7"/>
      <c r="AZ50" s="9">
        <f>ROUND((AV50-AX50),5)</f>
        <v>0</v>
      </c>
      <c r="BA50" s="7"/>
      <c r="BB50" s="10">
        <f>ROUND(IF(AX50=0, IF(AV50=0, 0, 1), AV50/AX50),5)</f>
        <v>0</v>
      </c>
      <c r="BC50" s="7"/>
      <c r="BD50" s="9">
        <v>50</v>
      </c>
      <c r="BE50" s="7"/>
      <c r="BF50" s="7"/>
      <c r="BG50" s="7"/>
      <c r="BH50" s="7"/>
      <c r="BI50" s="7"/>
      <c r="BJ50" s="7"/>
      <c r="BK50" s="7"/>
      <c r="BL50" s="9">
        <v>900</v>
      </c>
      <c r="BM50" s="7"/>
      <c r="BN50" s="7"/>
      <c r="BO50" s="7"/>
      <c r="BP50" s="7"/>
      <c r="BQ50" s="7"/>
      <c r="BR50" s="7"/>
      <c r="BS50" s="7"/>
      <c r="BT50" s="9">
        <v>900</v>
      </c>
      <c r="BU50" s="7"/>
      <c r="BV50" s="7"/>
      <c r="BW50" s="7"/>
      <c r="BX50" s="7"/>
      <c r="BY50" s="7"/>
      <c r="BZ50" s="7"/>
      <c r="CA50" s="7"/>
      <c r="CB50" s="9">
        <v>900</v>
      </c>
      <c r="CC50" s="7"/>
      <c r="CD50" s="7"/>
      <c r="CE50" s="7"/>
      <c r="CF50" s="7"/>
      <c r="CG50" s="7"/>
      <c r="CH50" s="7"/>
      <c r="CI50" s="7"/>
      <c r="CJ50" s="9">
        <v>300</v>
      </c>
      <c r="CK50" s="7"/>
      <c r="CL50" s="7"/>
      <c r="CM50" s="7"/>
      <c r="CN50" s="7"/>
      <c r="CO50" s="7"/>
      <c r="CP50" s="7"/>
      <c r="CQ50" s="7"/>
      <c r="CR50" s="11">
        <v>1200</v>
      </c>
      <c r="CS50" s="32"/>
      <c r="CT50" s="32"/>
      <c r="CU50" s="32"/>
      <c r="CV50" s="32"/>
      <c r="CW50" s="32"/>
      <c r="CX50" s="32"/>
      <c r="CY50" s="32"/>
      <c r="CZ50" s="32"/>
      <c r="DA50" s="11">
        <f>ROUND(H50+P50+X50+AF50+AN50+AV50+BD50+BL50+BT50+CB50+CJ50+CR50,5)</f>
        <v>7124.5</v>
      </c>
      <c r="DB50" s="32"/>
      <c r="DC50" s="11">
        <f>ROUND(J50+R50+Z50+AH50+AP50+AX50+BF50+BN50+BV50+CD50+CL50+CT50,5)</f>
        <v>8400</v>
      </c>
      <c r="DD50" s="32"/>
      <c r="DE50" s="11">
        <f t="shared" si="0"/>
        <v>1275.5</v>
      </c>
      <c r="DF50" s="32"/>
      <c r="DG50" s="12">
        <f>ROUND(IF(DC50=0, IF(DA50=0, 0, 1), DA50/DC50),5)</f>
        <v>0.84814999999999996</v>
      </c>
    </row>
    <row r="51" spans="1:111" hidden="1" x14ac:dyDescent="0.3">
      <c r="A51" s="2"/>
      <c r="B51" s="2"/>
      <c r="C51" s="2"/>
      <c r="D51" s="2"/>
      <c r="E51" s="2" t="s">
        <v>62</v>
      </c>
      <c r="F51" s="2"/>
      <c r="G51" s="2"/>
      <c r="H51" s="6">
        <f>ROUND(SUM(H49:H50),5)</f>
        <v>412.5</v>
      </c>
      <c r="I51" s="7"/>
      <c r="J51" s="6">
        <f>ROUND(SUM(J49:J50),5)</f>
        <v>8400</v>
      </c>
      <c r="K51" s="7"/>
      <c r="L51" s="6">
        <f>ROUND((H51-J51),5)</f>
        <v>-7987.5</v>
      </c>
      <c r="M51" s="7"/>
      <c r="N51" s="8">
        <f>ROUND(IF(J51=0, IF(H51=0, 0, 1), H51/J51),5)</f>
        <v>4.9110000000000001E-2</v>
      </c>
      <c r="O51" s="7"/>
      <c r="P51" s="6">
        <f>ROUND(SUM(P49:P50),5)</f>
        <v>362</v>
      </c>
      <c r="Q51" s="7"/>
      <c r="R51" s="6">
        <f>ROUND(SUM(R49:R50),5)</f>
        <v>0</v>
      </c>
      <c r="S51" s="7"/>
      <c r="T51" s="6">
        <f>ROUND((P51-R51),5)</f>
        <v>362</v>
      </c>
      <c r="U51" s="7"/>
      <c r="V51" s="8">
        <f>ROUND(IF(R51=0, IF(P51=0, 0, 1), P51/R51),5)</f>
        <v>1</v>
      </c>
      <c r="W51" s="7"/>
      <c r="X51" s="6">
        <f>ROUND(SUM(X49:X50),5)</f>
        <v>0</v>
      </c>
      <c r="Y51" s="7"/>
      <c r="Z51" s="6">
        <f>ROUND(SUM(Z49:Z50),5)</f>
        <v>0</v>
      </c>
      <c r="AA51" s="7"/>
      <c r="AB51" s="6">
        <f>ROUND((X51-Z51),5)</f>
        <v>0</v>
      </c>
      <c r="AC51" s="7"/>
      <c r="AD51" s="8">
        <f>ROUND(IF(Z51=0, IF(X51=0, 0, 1), X51/Z51),5)</f>
        <v>0</v>
      </c>
      <c r="AE51" s="7"/>
      <c r="AF51" s="6">
        <f>ROUND(SUM(AF49:AF50),5)</f>
        <v>1800</v>
      </c>
      <c r="AG51" s="7"/>
      <c r="AH51" s="6">
        <f>ROUND(SUM(AH49:AH50),5)</f>
        <v>0</v>
      </c>
      <c r="AI51" s="7"/>
      <c r="AJ51" s="6">
        <f>ROUND((AF51-AH51),5)</f>
        <v>1800</v>
      </c>
      <c r="AK51" s="7"/>
      <c r="AL51" s="8">
        <f>ROUND(IF(AH51=0, IF(AF51=0, 0, 1), AF51/AH51),5)</f>
        <v>1</v>
      </c>
      <c r="AM51" s="7"/>
      <c r="AN51" s="6">
        <f>ROUND(SUM(AN49:AN50),5)</f>
        <v>300</v>
      </c>
      <c r="AO51" s="7"/>
      <c r="AP51" s="6">
        <f>ROUND(SUM(AP49:AP50),5)</f>
        <v>0</v>
      </c>
      <c r="AQ51" s="7"/>
      <c r="AR51" s="6">
        <f>ROUND((AN51-AP51),5)</f>
        <v>300</v>
      </c>
      <c r="AS51" s="7"/>
      <c r="AT51" s="8">
        <f>ROUND(IF(AP51=0, IF(AN51=0, 0, 1), AN51/AP51),5)</f>
        <v>1</v>
      </c>
      <c r="AU51" s="7"/>
      <c r="AV51" s="6">
        <f>ROUND(SUM(AV49:AV50),5)</f>
        <v>0</v>
      </c>
      <c r="AW51" s="7"/>
      <c r="AX51" s="6">
        <f>ROUND(SUM(AX49:AX50),5)</f>
        <v>0</v>
      </c>
      <c r="AY51" s="7"/>
      <c r="AZ51" s="6">
        <f>ROUND((AV51-AX51),5)</f>
        <v>0</v>
      </c>
      <c r="BA51" s="7"/>
      <c r="BB51" s="8">
        <f>ROUND(IF(AX51=0, IF(AV51=0, 0, 1), AV51/AX51),5)</f>
        <v>0</v>
      </c>
      <c r="BC51" s="7"/>
      <c r="BD51" s="6">
        <f>ROUND(SUM(BD49:BD50),5)</f>
        <v>50</v>
      </c>
      <c r="BE51" s="7"/>
      <c r="BF51" s="7"/>
      <c r="BG51" s="7"/>
      <c r="BH51" s="7"/>
      <c r="BI51" s="7"/>
      <c r="BJ51" s="7"/>
      <c r="BK51" s="7"/>
      <c r="BL51" s="6">
        <f>ROUND(SUM(BL49:BL50),5)</f>
        <v>900</v>
      </c>
      <c r="BM51" s="7"/>
      <c r="BN51" s="7"/>
      <c r="BO51" s="7"/>
      <c r="BP51" s="7"/>
      <c r="BQ51" s="7"/>
      <c r="BR51" s="7"/>
      <c r="BS51" s="7"/>
      <c r="BT51" s="6">
        <f>ROUND(SUM(BT49:BT50),5)</f>
        <v>900</v>
      </c>
      <c r="BU51" s="7"/>
      <c r="BV51" s="7"/>
      <c r="BW51" s="7"/>
      <c r="BX51" s="7"/>
      <c r="BY51" s="7"/>
      <c r="BZ51" s="7"/>
      <c r="CA51" s="7"/>
      <c r="CB51" s="6">
        <f>ROUND(SUM(CB49:CB50),5)</f>
        <v>900</v>
      </c>
      <c r="CC51" s="7"/>
      <c r="CD51" s="7"/>
      <c r="CE51" s="7"/>
      <c r="CF51" s="7"/>
      <c r="CG51" s="7"/>
      <c r="CH51" s="7"/>
      <c r="CI51" s="7"/>
      <c r="CJ51" s="6">
        <f>ROUND(SUM(CJ49:CJ50),5)</f>
        <v>300</v>
      </c>
      <c r="CK51" s="7"/>
      <c r="CL51" s="7"/>
      <c r="CM51" s="7"/>
      <c r="CN51" s="7"/>
      <c r="CO51" s="7"/>
      <c r="CP51" s="7"/>
      <c r="CQ51" s="7"/>
      <c r="CR51" s="6">
        <f>ROUND(SUM(CR49:CR50),5)</f>
        <v>1200</v>
      </c>
      <c r="CS51" s="7"/>
      <c r="CT51" s="7"/>
      <c r="CU51" s="7"/>
      <c r="CV51" s="7"/>
      <c r="CW51" s="7"/>
      <c r="CX51" s="7"/>
      <c r="CY51" s="7"/>
      <c r="CZ51" s="7"/>
      <c r="DA51" s="6">
        <f>ROUND(H51+P51+X51+AF51+AN51+AV51+BD51+BL51+BT51+CB51+CJ51+CR51,5)</f>
        <v>7124.5</v>
      </c>
      <c r="DB51" s="7"/>
      <c r="DC51" s="6">
        <f>ROUND(J51+R51+Z51+AH51+AP51+AX51+BF51+BN51+BV51+CD51+CL51+CT51,5)</f>
        <v>8400</v>
      </c>
      <c r="DD51" s="7"/>
      <c r="DE51" s="6">
        <f t="shared" si="0"/>
        <v>1275.5</v>
      </c>
      <c r="DF51" s="7"/>
      <c r="DG51" s="8">
        <f>ROUND(IF(DC51=0, IF(DA51=0, 0, 1), DA51/DC51),5)</f>
        <v>0.84814999999999996</v>
      </c>
    </row>
    <row r="52" spans="1:111" ht="17.399999999999999" customHeight="1" x14ac:dyDescent="0.3">
      <c r="A52" s="2"/>
      <c r="B52" s="2"/>
      <c r="C52" s="2"/>
      <c r="D52" s="2"/>
      <c r="E52" s="2" t="s">
        <v>63</v>
      </c>
      <c r="F52" s="2"/>
      <c r="G52" s="2"/>
      <c r="H52" s="6">
        <v>0</v>
      </c>
      <c r="I52" s="7"/>
      <c r="J52" s="6"/>
      <c r="K52" s="7"/>
      <c r="L52" s="6"/>
      <c r="M52" s="7"/>
      <c r="N52" s="8"/>
      <c r="O52" s="7"/>
      <c r="P52" s="6">
        <v>0</v>
      </c>
      <c r="Q52" s="7"/>
      <c r="R52" s="6"/>
      <c r="S52" s="7"/>
      <c r="T52" s="6"/>
      <c r="U52" s="7"/>
      <c r="V52" s="8"/>
      <c r="W52" s="7"/>
      <c r="X52" s="6">
        <v>0</v>
      </c>
      <c r="Y52" s="7"/>
      <c r="Z52" s="6"/>
      <c r="AA52" s="7"/>
      <c r="AB52" s="6"/>
      <c r="AC52" s="7"/>
      <c r="AD52" s="8"/>
      <c r="AE52" s="7"/>
      <c r="AF52" s="6">
        <v>0</v>
      </c>
      <c r="AG52" s="7"/>
      <c r="AH52" s="6"/>
      <c r="AI52" s="7"/>
      <c r="AJ52" s="6"/>
      <c r="AK52" s="7"/>
      <c r="AL52" s="8"/>
      <c r="AM52" s="7"/>
      <c r="AN52" s="6">
        <v>0</v>
      </c>
      <c r="AO52" s="7"/>
      <c r="AP52" s="6"/>
      <c r="AQ52" s="7"/>
      <c r="AR52" s="6"/>
      <c r="AS52" s="7"/>
      <c r="AT52" s="8"/>
      <c r="AU52" s="7"/>
      <c r="AV52" s="6">
        <v>0</v>
      </c>
      <c r="AW52" s="7"/>
      <c r="AX52" s="6"/>
      <c r="AY52" s="7"/>
      <c r="AZ52" s="6"/>
      <c r="BA52" s="7"/>
      <c r="BB52" s="8"/>
      <c r="BC52" s="7"/>
      <c r="BD52" s="6">
        <v>0</v>
      </c>
      <c r="BE52" s="7"/>
      <c r="BF52" s="7"/>
      <c r="BG52" s="7"/>
      <c r="BH52" s="7"/>
      <c r="BI52" s="7"/>
      <c r="BJ52" s="7"/>
      <c r="BK52" s="7"/>
      <c r="BL52" s="6">
        <v>0</v>
      </c>
      <c r="BM52" s="7"/>
      <c r="BN52" s="7"/>
      <c r="BO52" s="7"/>
      <c r="BP52" s="7"/>
      <c r="BQ52" s="7"/>
      <c r="BR52" s="7"/>
      <c r="BS52" s="7"/>
      <c r="BT52" s="6">
        <v>0</v>
      </c>
      <c r="BU52" s="7"/>
      <c r="BV52" s="7"/>
      <c r="BW52" s="7"/>
      <c r="BX52" s="7"/>
      <c r="BY52" s="7"/>
      <c r="BZ52" s="7"/>
      <c r="CA52" s="7"/>
      <c r="CB52" s="6">
        <v>66.150000000000006</v>
      </c>
      <c r="CC52" s="7"/>
      <c r="CD52" s="7"/>
      <c r="CE52" s="7"/>
      <c r="CF52" s="7"/>
      <c r="CG52" s="7"/>
      <c r="CH52" s="7"/>
      <c r="CI52" s="7"/>
      <c r="CJ52" s="6">
        <v>119.57</v>
      </c>
      <c r="CK52" s="7"/>
      <c r="CL52" s="7"/>
      <c r="CM52" s="7"/>
      <c r="CN52" s="7"/>
      <c r="CO52" s="7"/>
      <c r="CP52" s="7"/>
      <c r="CQ52" s="7"/>
      <c r="CR52" s="6">
        <v>0</v>
      </c>
      <c r="CS52" s="7"/>
      <c r="CT52" s="7"/>
      <c r="CU52" s="7"/>
      <c r="CV52" s="7"/>
      <c r="CW52" s="7"/>
      <c r="CX52" s="7"/>
      <c r="CY52" s="7"/>
      <c r="CZ52" s="7"/>
      <c r="DA52" s="6">
        <f>ROUND(H52+P52+X52+AF52+AN52+AV52+BD52+BL52+BT52+CB52+CJ52+CR52,5)</f>
        <v>185.72</v>
      </c>
      <c r="DB52" s="7"/>
      <c r="DC52" s="6"/>
      <c r="DD52" s="7"/>
      <c r="DE52" s="6">
        <f t="shared" si="0"/>
        <v>-185.72</v>
      </c>
      <c r="DF52" s="7"/>
      <c r="DG52" s="8">
        <f>ROUND(IF(DC52=0, IF(DA52=0, 0, 1), DA52/DC52),5)</f>
        <v>1</v>
      </c>
    </row>
    <row r="53" spans="1:111" ht="15" thickBot="1" x14ac:dyDescent="0.35">
      <c r="A53" s="2"/>
      <c r="B53" s="2"/>
      <c r="C53" s="2"/>
      <c r="D53" s="2"/>
      <c r="E53" s="2" t="s">
        <v>64</v>
      </c>
      <c r="F53" s="2"/>
      <c r="G53" s="2"/>
      <c r="H53" s="11">
        <v>0</v>
      </c>
      <c r="I53" s="7"/>
      <c r="J53" s="11">
        <v>500</v>
      </c>
      <c r="K53" s="7"/>
      <c r="L53" s="11">
        <f>ROUND((H53-J53),5)</f>
        <v>-500</v>
      </c>
      <c r="M53" s="7"/>
      <c r="N53" s="12">
        <f>ROUND(IF(J53=0, IF(H53=0, 0, 1), H53/J53),5)</f>
        <v>0</v>
      </c>
      <c r="O53" s="7"/>
      <c r="P53" s="11">
        <v>0</v>
      </c>
      <c r="Q53" s="7"/>
      <c r="R53" s="11">
        <v>0</v>
      </c>
      <c r="S53" s="7"/>
      <c r="T53" s="11">
        <f>ROUND((P53-R53),5)</f>
        <v>0</v>
      </c>
      <c r="U53" s="7"/>
      <c r="V53" s="12">
        <f>ROUND(IF(R53=0, IF(P53=0, 0, 1), P53/R53),5)</f>
        <v>0</v>
      </c>
      <c r="W53" s="7"/>
      <c r="X53" s="11">
        <v>0</v>
      </c>
      <c r="Y53" s="7"/>
      <c r="Z53" s="11">
        <v>0</v>
      </c>
      <c r="AA53" s="7"/>
      <c r="AB53" s="11">
        <f>ROUND((X53-Z53),5)</f>
        <v>0</v>
      </c>
      <c r="AC53" s="7"/>
      <c r="AD53" s="12">
        <f>ROUND(IF(Z53=0, IF(X53=0, 0, 1), X53/Z53),5)</f>
        <v>0</v>
      </c>
      <c r="AE53" s="7"/>
      <c r="AF53" s="11">
        <v>75</v>
      </c>
      <c r="AG53" s="7"/>
      <c r="AH53" s="11">
        <v>0</v>
      </c>
      <c r="AI53" s="7"/>
      <c r="AJ53" s="11">
        <f>ROUND((AF53-AH53),5)</f>
        <v>75</v>
      </c>
      <c r="AK53" s="7"/>
      <c r="AL53" s="12">
        <f>ROUND(IF(AH53=0, IF(AF53=0, 0, 1), AF53/AH53),5)</f>
        <v>1</v>
      </c>
      <c r="AM53" s="7"/>
      <c r="AN53" s="11">
        <v>0</v>
      </c>
      <c r="AO53" s="7"/>
      <c r="AP53" s="11">
        <v>0</v>
      </c>
      <c r="AQ53" s="7"/>
      <c r="AR53" s="11">
        <f>ROUND((AN53-AP53),5)</f>
        <v>0</v>
      </c>
      <c r="AS53" s="7"/>
      <c r="AT53" s="12">
        <f>ROUND(IF(AP53=0, IF(AN53=0, 0, 1), AN53/AP53),5)</f>
        <v>0</v>
      </c>
      <c r="AU53" s="7"/>
      <c r="AV53" s="11">
        <v>0</v>
      </c>
      <c r="AW53" s="7"/>
      <c r="AX53" s="11">
        <v>0</v>
      </c>
      <c r="AY53" s="7"/>
      <c r="AZ53" s="11">
        <f>ROUND((AV53-AX53),5)</f>
        <v>0</v>
      </c>
      <c r="BA53" s="7"/>
      <c r="BB53" s="12">
        <f>ROUND(IF(AX53=0, IF(AV53=0, 0, 1), AV53/AX53),5)</f>
        <v>0</v>
      </c>
      <c r="BC53" s="7"/>
      <c r="BD53" s="11">
        <v>0</v>
      </c>
      <c r="BE53" s="7"/>
      <c r="BF53" s="7"/>
      <c r="BG53" s="7"/>
      <c r="BH53" s="7"/>
      <c r="BI53" s="7"/>
      <c r="BJ53" s="7"/>
      <c r="BK53" s="7"/>
      <c r="BL53" s="11">
        <v>0</v>
      </c>
      <c r="BM53" s="7"/>
      <c r="BN53" s="7"/>
      <c r="BO53" s="7"/>
      <c r="BP53" s="7"/>
      <c r="BQ53" s="7"/>
      <c r="BR53" s="7"/>
      <c r="BS53" s="7"/>
      <c r="BT53" s="11">
        <v>0</v>
      </c>
      <c r="BU53" s="7"/>
      <c r="BV53" s="7"/>
      <c r="BW53" s="7"/>
      <c r="BX53" s="7"/>
      <c r="BY53" s="7"/>
      <c r="BZ53" s="7"/>
      <c r="CA53" s="7"/>
      <c r="CB53" s="11">
        <v>0</v>
      </c>
      <c r="CC53" s="7"/>
      <c r="CD53" s="7"/>
      <c r="CE53" s="7"/>
      <c r="CF53" s="7"/>
      <c r="CG53" s="7"/>
      <c r="CH53" s="7"/>
      <c r="CI53" s="7"/>
      <c r="CJ53" s="11">
        <v>0</v>
      </c>
      <c r="CK53" s="7"/>
      <c r="CL53" s="7"/>
      <c r="CM53" s="7"/>
      <c r="CN53" s="7"/>
      <c r="CO53" s="7"/>
      <c r="CP53" s="7"/>
      <c r="CQ53" s="7"/>
      <c r="CR53" s="11">
        <v>0</v>
      </c>
      <c r="CS53" s="7"/>
      <c r="CT53" s="7"/>
      <c r="CU53" s="7"/>
      <c r="CV53" s="7"/>
      <c r="CW53" s="7"/>
      <c r="CX53" s="7"/>
      <c r="CY53" s="7"/>
      <c r="CZ53" s="7"/>
      <c r="DA53" s="11">
        <f>ROUND(H53+P53+X53+AF53+AN53+AV53+BD53+BL53+BT53+CB53+CJ53+CR53,5)</f>
        <v>75</v>
      </c>
      <c r="DB53" s="7"/>
      <c r="DC53" s="11">
        <f>ROUND(J53+R53+Z53+AH53+AP53+AX53+BF53+BN53+BV53+CD53+CL53+CT53,5)</f>
        <v>500</v>
      </c>
      <c r="DD53" s="7"/>
      <c r="DE53" s="9">
        <f t="shared" si="0"/>
        <v>425</v>
      </c>
      <c r="DF53" s="7"/>
      <c r="DG53" s="12">
        <f>ROUND(IF(DC53=0, IF(DA53=0, 0, 1), DA53/DC53),5)</f>
        <v>0.15</v>
      </c>
    </row>
    <row r="54" spans="1:111" ht="15" thickBot="1" x14ac:dyDescent="0.35">
      <c r="A54" s="2"/>
      <c r="B54" s="2"/>
      <c r="C54" s="2"/>
      <c r="D54" s="2" t="s">
        <v>65</v>
      </c>
      <c r="E54" s="2"/>
      <c r="F54" s="2"/>
      <c r="G54" s="2"/>
      <c r="H54" s="13">
        <f>ROUND(H13+H34+H48+SUM(H51:H53),5)</f>
        <v>8571.93</v>
      </c>
      <c r="I54" s="7"/>
      <c r="J54" s="13">
        <f>ROUND(J13+J34+J48+SUM(J51:J53),5)</f>
        <v>127835</v>
      </c>
      <c r="K54" s="7"/>
      <c r="L54" s="13">
        <f>ROUND((H54-J54),5)</f>
        <v>-119263.07</v>
      </c>
      <c r="M54" s="7"/>
      <c r="N54" s="14">
        <f>ROUND(IF(J54=0, IF(H54=0, 0, 1), H54/J54),5)</f>
        <v>6.7049999999999998E-2</v>
      </c>
      <c r="O54" s="7"/>
      <c r="P54" s="13">
        <f>ROUND(P13+P34+P48+SUM(P51:P53),5)</f>
        <v>6774.99</v>
      </c>
      <c r="Q54" s="7"/>
      <c r="R54" s="13">
        <f>ROUND(R13+R34+R48+SUM(R51:R53),5)</f>
        <v>0</v>
      </c>
      <c r="S54" s="7"/>
      <c r="T54" s="13">
        <f>ROUND((P54-R54),5)</f>
        <v>6774.99</v>
      </c>
      <c r="U54" s="7"/>
      <c r="V54" s="14">
        <f>ROUND(IF(R54=0, IF(P54=0, 0, 1), P54/R54),5)</f>
        <v>1</v>
      </c>
      <c r="W54" s="7"/>
      <c r="X54" s="13">
        <f>ROUND(X13+X34+X48+SUM(X51:X53),5)</f>
        <v>0</v>
      </c>
      <c r="Y54" s="7"/>
      <c r="Z54" s="13">
        <f>ROUND(Z13+Z34+Z48+SUM(Z51:Z53),5)</f>
        <v>0</v>
      </c>
      <c r="AA54" s="7"/>
      <c r="AB54" s="13">
        <f>ROUND((X54-Z54),5)</f>
        <v>0</v>
      </c>
      <c r="AC54" s="7"/>
      <c r="AD54" s="14">
        <f>ROUND(IF(Z54=0, IF(X54=0, 0, 1), X54/Z54),5)</f>
        <v>0</v>
      </c>
      <c r="AE54" s="7"/>
      <c r="AF54" s="13">
        <f>ROUND(AF13+AF34+AF48+SUM(AF51:AF53),5)</f>
        <v>29319.360000000001</v>
      </c>
      <c r="AG54" s="7"/>
      <c r="AH54" s="13">
        <f>ROUND(AH13+AH34+AH48+SUM(AH51:AH53),5)</f>
        <v>0</v>
      </c>
      <c r="AI54" s="7"/>
      <c r="AJ54" s="13">
        <f>ROUND((AF54-AH54),5)</f>
        <v>29319.360000000001</v>
      </c>
      <c r="AK54" s="7"/>
      <c r="AL54" s="14">
        <f>ROUND(IF(AH54=0, IF(AF54=0, 0, 1), AF54/AH54),5)</f>
        <v>1</v>
      </c>
      <c r="AM54" s="7"/>
      <c r="AN54" s="13">
        <f>ROUND(AN13+AN34+AN48+SUM(AN51:AN53),5)</f>
        <v>8807.51</v>
      </c>
      <c r="AO54" s="7"/>
      <c r="AP54" s="13">
        <f>ROUND(AP13+AP34+AP48+SUM(AP51:AP53),5)</f>
        <v>0</v>
      </c>
      <c r="AQ54" s="7"/>
      <c r="AR54" s="13">
        <f>ROUND((AN54-AP54),5)</f>
        <v>8807.51</v>
      </c>
      <c r="AS54" s="7"/>
      <c r="AT54" s="14">
        <f>ROUND(IF(AP54=0, IF(AN54=0, 0, 1), AN54/AP54),5)</f>
        <v>1</v>
      </c>
      <c r="AU54" s="7"/>
      <c r="AV54" s="13">
        <f>ROUND(AV13+AV34+AV48+SUM(AV51:AV53),5)</f>
        <v>8095</v>
      </c>
      <c r="AW54" s="7"/>
      <c r="AX54" s="13">
        <f>ROUND(AX13+AX34+AX48+SUM(AX51:AX53),5)</f>
        <v>0</v>
      </c>
      <c r="AY54" s="7"/>
      <c r="AZ54" s="13">
        <f>ROUND((AV54-AX54),5)</f>
        <v>8095</v>
      </c>
      <c r="BA54" s="7"/>
      <c r="BB54" s="14">
        <f>ROUND(IF(AX54=0, IF(AV54=0, 0, 1), AV54/AX54),5)</f>
        <v>1</v>
      </c>
      <c r="BC54" s="7"/>
      <c r="BD54" s="13">
        <f>ROUND(BD13+BD34+BD48+SUM(BD51:BD53),5)</f>
        <v>5286.89</v>
      </c>
      <c r="BE54" s="7"/>
      <c r="BF54" s="7"/>
      <c r="BG54" s="7"/>
      <c r="BH54" s="7"/>
      <c r="BI54" s="7"/>
      <c r="BJ54" s="7"/>
      <c r="BK54" s="7"/>
      <c r="BL54" s="13">
        <f>ROUND(BL13+BL34+BL48+SUM(BL51:BL53),5)</f>
        <v>4798.21</v>
      </c>
      <c r="BM54" s="7"/>
      <c r="BN54" s="7"/>
      <c r="BO54" s="7"/>
      <c r="BP54" s="7"/>
      <c r="BQ54" s="7"/>
      <c r="BR54" s="7"/>
      <c r="BS54" s="7"/>
      <c r="BT54" s="13">
        <f>ROUND(BT13+BT34+BT48+SUM(BT51:BT53),5)</f>
        <v>10790.63</v>
      </c>
      <c r="BU54" s="7"/>
      <c r="BV54" s="7"/>
      <c r="BW54" s="7"/>
      <c r="BX54" s="7"/>
      <c r="BY54" s="7"/>
      <c r="BZ54" s="7"/>
      <c r="CA54" s="7"/>
      <c r="CB54" s="13">
        <f>ROUND(CB13+CB34+CB48+SUM(CB51:CB53),5)</f>
        <v>21021.3</v>
      </c>
      <c r="CC54" s="7"/>
      <c r="CD54" s="7"/>
      <c r="CE54" s="7"/>
      <c r="CF54" s="7"/>
      <c r="CG54" s="7"/>
      <c r="CH54" s="7"/>
      <c r="CI54" s="7"/>
      <c r="CJ54" s="13">
        <f>ROUND(CJ13+CJ34+CJ48+SUM(CJ51:CJ53),5)</f>
        <v>10324.9</v>
      </c>
      <c r="CK54" s="7"/>
      <c r="CL54" s="7"/>
      <c r="CM54" s="7"/>
      <c r="CN54" s="7"/>
      <c r="CO54" s="7"/>
      <c r="CP54" s="7"/>
      <c r="CQ54" s="7"/>
      <c r="CR54" s="13">
        <f>ROUND(CR13+CR34+CR48+SUM(CR51:CR53),5)</f>
        <v>12354.44</v>
      </c>
      <c r="CS54" s="7"/>
      <c r="CT54" s="7"/>
      <c r="CU54" s="7"/>
      <c r="CV54" s="7"/>
      <c r="CW54" s="7"/>
      <c r="CX54" s="7"/>
      <c r="CY54" s="7"/>
      <c r="CZ54" s="7"/>
      <c r="DA54" s="13">
        <f>ROUND(H54+P54+X54+AF54+AN54+AV54+BD54+BL54+BT54+CB54+CJ54+CR54,5)</f>
        <v>126145.16</v>
      </c>
      <c r="DB54" s="7"/>
      <c r="DC54" s="13">
        <f>ROUND(J54+R54+Z54+AH54+AP54+AX54+BF54+BN54+BV54+CD54+CL54+CT54,5)</f>
        <v>127835</v>
      </c>
      <c r="DD54" s="7"/>
      <c r="DE54" s="13">
        <f t="shared" si="0"/>
        <v>1689.8399999999965</v>
      </c>
      <c r="DF54" s="7"/>
      <c r="DG54" s="14">
        <f>ROUND(IF(DC54=0, IF(DA54=0, 0, 1), DA54/DC54),5)</f>
        <v>0.98677999999999999</v>
      </c>
    </row>
    <row r="55" spans="1:111" x14ac:dyDescent="0.3">
      <c r="A55" s="2"/>
      <c r="B55" s="2" t="s">
        <v>66</v>
      </c>
      <c r="C55" s="2"/>
      <c r="D55" s="2"/>
      <c r="E55" s="2"/>
      <c r="F55" s="2"/>
      <c r="G55" s="2"/>
      <c r="H55" s="6">
        <f>ROUND(H3+H12-H54,5)</f>
        <v>-4129.1000000000004</v>
      </c>
      <c r="I55" s="7"/>
      <c r="J55" s="6">
        <f>ROUND(J3+J12-J54,5)</f>
        <v>-7835</v>
      </c>
      <c r="K55" s="7"/>
      <c r="L55" s="6">
        <f>ROUND((H55-J55),5)</f>
        <v>3705.9</v>
      </c>
      <c r="M55" s="7"/>
      <c r="N55" s="8">
        <f>ROUND(IF(J55=0, IF(H55=0, 0, 1), H55/J55),5)</f>
        <v>0.52700999999999998</v>
      </c>
      <c r="O55" s="7"/>
      <c r="P55" s="6">
        <f>ROUND(P3+P12-P54,5)</f>
        <v>4999.6000000000004</v>
      </c>
      <c r="Q55" s="7"/>
      <c r="R55" s="6">
        <f>ROUND(R3+R12-R54,5)</f>
        <v>0</v>
      </c>
      <c r="S55" s="7"/>
      <c r="T55" s="6">
        <f>ROUND((P55-R55),5)</f>
        <v>4999.6000000000004</v>
      </c>
      <c r="U55" s="7"/>
      <c r="V55" s="8">
        <f>ROUND(IF(R55=0, IF(P55=0, 0, 1), P55/R55),5)</f>
        <v>1</v>
      </c>
      <c r="W55" s="7"/>
      <c r="X55" s="6">
        <f>ROUND(X3+X12-X54,5)</f>
        <v>35102.120000000003</v>
      </c>
      <c r="Y55" s="7"/>
      <c r="Z55" s="6">
        <f>ROUND(Z3+Z12-Z54,5)</f>
        <v>0</v>
      </c>
      <c r="AA55" s="7"/>
      <c r="AB55" s="6">
        <f>ROUND((X55-Z55),5)</f>
        <v>35102.120000000003</v>
      </c>
      <c r="AC55" s="7"/>
      <c r="AD55" s="8">
        <f>ROUND(IF(Z55=0, IF(X55=0, 0, 1), X55/Z55),5)</f>
        <v>1</v>
      </c>
      <c r="AE55" s="7"/>
      <c r="AF55" s="6">
        <f>ROUND(AF3+AF12-AF54,5)</f>
        <v>30804</v>
      </c>
      <c r="AG55" s="7"/>
      <c r="AH55" s="6">
        <f>ROUND(AH3+AH12-AH54,5)</f>
        <v>0</v>
      </c>
      <c r="AI55" s="7"/>
      <c r="AJ55" s="6">
        <f>ROUND((AF55-AH55),5)</f>
        <v>30804</v>
      </c>
      <c r="AK55" s="7"/>
      <c r="AL55" s="8">
        <f>ROUND(IF(AH55=0, IF(AF55=0, 0, 1), AF55/AH55),5)</f>
        <v>1</v>
      </c>
      <c r="AM55" s="7"/>
      <c r="AN55" s="6">
        <f>ROUND(AN3+AN12-AN54,5)</f>
        <v>10583.11</v>
      </c>
      <c r="AO55" s="7"/>
      <c r="AP55" s="6">
        <f>ROUND(AP3+AP12-AP54,5)</f>
        <v>0</v>
      </c>
      <c r="AQ55" s="7"/>
      <c r="AR55" s="6">
        <f>ROUND((AN55-AP55),5)</f>
        <v>10583.11</v>
      </c>
      <c r="AS55" s="7"/>
      <c r="AT55" s="8">
        <f>ROUND(IF(AP55=0, IF(AN55=0, 0, 1), AN55/AP55),5)</f>
        <v>1</v>
      </c>
      <c r="AU55" s="7"/>
      <c r="AV55" s="6">
        <f>ROUND(AV3+AV12-AV54,5)</f>
        <v>3137.82</v>
      </c>
      <c r="AW55" s="7"/>
      <c r="AX55" s="6">
        <f>ROUND(AX3+AX12-AX54,5)</f>
        <v>0</v>
      </c>
      <c r="AY55" s="7"/>
      <c r="AZ55" s="6">
        <f>ROUND((AV55-AX55),5)</f>
        <v>3137.82</v>
      </c>
      <c r="BA55" s="7"/>
      <c r="BB55" s="8">
        <f>ROUND(IF(AX55=0, IF(AV55=0, 0, 1), AV55/AX55),5)</f>
        <v>1</v>
      </c>
      <c r="BC55" s="7"/>
      <c r="BD55" s="6">
        <f>ROUND(BD3+BD12-BD54,5)</f>
        <v>-5129.04</v>
      </c>
      <c r="BE55" s="7"/>
      <c r="BF55" s="7"/>
      <c r="BG55" s="7"/>
      <c r="BH55" s="7"/>
      <c r="BI55" s="7"/>
      <c r="BJ55" s="7"/>
      <c r="BK55" s="7"/>
      <c r="BL55" s="6">
        <f>ROUND(BL3+BL12-BL54,5)</f>
        <v>508.09</v>
      </c>
      <c r="BM55" s="7"/>
      <c r="BN55" s="7"/>
      <c r="BO55" s="7"/>
      <c r="BP55" s="7"/>
      <c r="BQ55" s="7"/>
      <c r="BR55" s="7"/>
      <c r="BS55" s="7"/>
      <c r="BT55" s="6">
        <f>ROUND(BT3+BT12-BT54,5)</f>
        <v>-6038.34</v>
      </c>
      <c r="BU55" s="7"/>
      <c r="BV55" s="7"/>
      <c r="BW55" s="7"/>
      <c r="BX55" s="7"/>
      <c r="BY55" s="7"/>
      <c r="BZ55" s="7"/>
      <c r="CA55" s="7"/>
      <c r="CB55" s="6">
        <f>ROUND(CB3+CB12-CB54,5)</f>
        <v>-16678.87</v>
      </c>
      <c r="CC55" s="7"/>
      <c r="CD55" s="7"/>
      <c r="CE55" s="7"/>
      <c r="CF55" s="7"/>
      <c r="CG55" s="7"/>
      <c r="CH55" s="7"/>
      <c r="CI55" s="7"/>
      <c r="CJ55" s="6">
        <f>ROUND(CJ3+CJ12-CJ54,5)</f>
        <v>-2939.33</v>
      </c>
      <c r="CK55" s="7"/>
      <c r="CL55" s="7"/>
      <c r="CM55" s="7"/>
      <c r="CN55" s="7"/>
      <c r="CO55" s="7"/>
      <c r="CP55" s="7"/>
      <c r="CQ55" s="7"/>
      <c r="CR55" s="6">
        <f>ROUND(CR3+CR12-CR54,5)</f>
        <v>-12354.44</v>
      </c>
      <c r="CS55" s="7"/>
      <c r="CT55" s="7"/>
      <c r="CU55" s="7"/>
      <c r="CV55" s="7"/>
      <c r="CW55" s="7"/>
      <c r="CX55" s="7"/>
      <c r="CY55" s="7"/>
      <c r="CZ55" s="7"/>
      <c r="DA55" s="6">
        <f>ROUND(H55+P55+X55+AF55+AN55+AV55+BD55+BL55+BT55+CB55+CJ55+CR55,5)</f>
        <v>37865.620000000003</v>
      </c>
      <c r="DB55" s="7"/>
      <c r="DC55" s="6">
        <f>ROUND(J55+R55+Z55+AH55+AP55+AX55+BF55+BN55+BV55+CD55+CL55+CT55,5)</f>
        <v>-7835</v>
      </c>
      <c r="DD55" s="7"/>
      <c r="DE55" s="6">
        <f t="shared" si="0"/>
        <v>-45700.62</v>
      </c>
      <c r="DF55" s="7"/>
      <c r="DG55" s="8">
        <f>ROUND(IF(DC55=0, IF(DA55=0, 0, 1), DA55/DC55),5)</f>
        <v>-4.8328800000000003</v>
      </c>
    </row>
    <row r="56" spans="1:111" x14ac:dyDescent="0.3">
      <c r="A56" s="2"/>
      <c r="B56" s="2" t="s">
        <v>67</v>
      </c>
      <c r="C56" s="2"/>
      <c r="D56" s="2"/>
      <c r="E56" s="2"/>
      <c r="F56" s="2"/>
      <c r="G56" s="2"/>
      <c r="H56" s="6"/>
      <c r="I56" s="7"/>
      <c r="J56" s="6"/>
      <c r="K56" s="7"/>
      <c r="L56" s="6"/>
      <c r="M56" s="7"/>
      <c r="N56" s="8"/>
      <c r="O56" s="7"/>
      <c r="P56" s="6"/>
      <c r="Q56" s="7"/>
      <c r="R56" s="6"/>
      <c r="S56" s="7"/>
      <c r="T56" s="6"/>
      <c r="U56" s="7"/>
      <c r="V56" s="8"/>
      <c r="W56" s="7"/>
      <c r="X56" s="6"/>
      <c r="Y56" s="7"/>
      <c r="Z56" s="6"/>
      <c r="AA56" s="7"/>
      <c r="AB56" s="6"/>
      <c r="AC56" s="7"/>
      <c r="AD56" s="8"/>
      <c r="AE56" s="7"/>
      <c r="AF56" s="6"/>
      <c r="AG56" s="7"/>
      <c r="AH56" s="6"/>
      <c r="AI56" s="7"/>
      <c r="AJ56" s="6"/>
      <c r="AK56" s="7"/>
      <c r="AL56" s="8"/>
      <c r="AM56" s="7"/>
      <c r="AN56" s="6"/>
      <c r="AO56" s="7"/>
      <c r="AP56" s="6"/>
      <c r="AQ56" s="7"/>
      <c r="AR56" s="6"/>
      <c r="AS56" s="7"/>
      <c r="AT56" s="8"/>
      <c r="AU56" s="7"/>
      <c r="AV56" s="6"/>
      <c r="AW56" s="7"/>
      <c r="AX56" s="6"/>
      <c r="AY56" s="7"/>
      <c r="AZ56" s="6"/>
      <c r="BA56" s="7"/>
      <c r="BB56" s="8"/>
      <c r="BC56" s="7"/>
      <c r="BD56" s="6"/>
      <c r="BE56" s="7"/>
      <c r="BF56" s="7"/>
      <c r="BG56" s="7"/>
      <c r="BH56" s="7"/>
      <c r="BI56" s="7"/>
      <c r="BJ56" s="7"/>
      <c r="BK56" s="7"/>
      <c r="BL56" s="6"/>
      <c r="BM56" s="7"/>
      <c r="BN56" s="7"/>
      <c r="BO56" s="7"/>
      <c r="BP56" s="7"/>
      <c r="BQ56" s="7"/>
      <c r="BR56" s="7"/>
      <c r="BS56" s="7"/>
      <c r="BT56" s="6"/>
      <c r="BU56" s="7"/>
      <c r="BV56" s="7"/>
      <c r="BW56" s="7"/>
      <c r="BX56" s="7"/>
      <c r="BY56" s="7"/>
      <c r="BZ56" s="7"/>
      <c r="CA56" s="7"/>
      <c r="CB56" s="6"/>
      <c r="CC56" s="7"/>
      <c r="CD56" s="7"/>
      <c r="CE56" s="7"/>
      <c r="CF56" s="7"/>
      <c r="CG56" s="7"/>
      <c r="CH56" s="7"/>
      <c r="CI56" s="7"/>
      <c r="CJ56" s="6"/>
      <c r="CK56" s="7"/>
      <c r="CL56" s="7"/>
      <c r="CM56" s="7"/>
      <c r="CN56" s="7"/>
      <c r="CO56" s="7"/>
      <c r="CP56" s="7"/>
      <c r="CQ56" s="7"/>
      <c r="CR56" s="6"/>
      <c r="CS56" s="7"/>
      <c r="CT56" s="7"/>
      <c r="CU56" s="7"/>
      <c r="CV56" s="7"/>
      <c r="CW56" s="7"/>
      <c r="CX56" s="7"/>
      <c r="CY56" s="7"/>
      <c r="CZ56" s="7"/>
      <c r="DA56" s="6"/>
      <c r="DB56" s="7"/>
      <c r="DC56" s="6"/>
      <c r="DD56" s="7"/>
      <c r="DE56" s="6"/>
      <c r="DF56" s="7"/>
      <c r="DG56" s="8"/>
    </row>
    <row r="57" spans="1:111" hidden="1" x14ac:dyDescent="0.3">
      <c r="A57" s="2"/>
      <c r="B57" s="2"/>
      <c r="C57" s="2" t="s">
        <v>68</v>
      </c>
      <c r="D57" s="2"/>
      <c r="E57" s="2"/>
      <c r="F57" s="2"/>
      <c r="G57" s="2"/>
      <c r="H57" s="6"/>
      <c r="I57" s="7"/>
      <c r="J57" s="6"/>
      <c r="K57" s="7"/>
      <c r="L57" s="6"/>
      <c r="M57" s="7"/>
      <c r="N57" s="8"/>
      <c r="O57" s="7"/>
      <c r="P57" s="6"/>
      <c r="Q57" s="7"/>
      <c r="R57" s="6"/>
      <c r="S57" s="7"/>
      <c r="T57" s="6"/>
      <c r="U57" s="7"/>
      <c r="V57" s="8"/>
      <c r="W57" s="7"/>
      <c r="X57" s="6"/>
      <c r="Y57" s="7"/>
      <c r="Z57" s="6"/>
      <c r="AA57" s="7"/>
      <c r="AB57" s="6"/>
      <c r="AC57" s="7"/>
      <c r="AD57" s="8"/>
      <c r="AE57" s="7"/>
      <c r="AF57" s="6"/>
      <c r="AG57" s="7"/>
      <c r="AH57" s="6"/>
      <c r="AI57" s="7"/>
      <c r="AJ57" s="6"/>
      <c r="AK57" s="7"/>
      <c r="AL57" s="8"/>
      <c r="AM57" s="7"/>
      <c r="AN57" s="6"/>
      <c r="AO57" s="7"/>
      <c r="AP57" s="6"/>
      <c r="AQ57" s="7"/>
      <c r="AR57" s="6"/>
      <c r="AS57" s="7"/>
      <c r="AT57" s="8"/>
      <c r="AU57" s="7"/>
      <c r="AV57" s="6"/>
      <c r="AW57" s="7"/>
      <c r="AX57" s="6"/>
      <c r="AY57" s="7"/>
      <c r="AZ57" s="6"/>
      <c r="BA57" s="7"/>
      <c r="BB57" s="8"/>
      <c r="BC57" s="7"/>
      <c r="BD57" s="6"/>
      <c r="BE57" s="7"/>
      <c r="BF57" s="7"/>
      <c r="BG57" s="7"/>
      <c r="BH57" s="7"/>
      <c r="BI57" s="7"/>
      <c r="BJ57" s="7"/>
      <c r="BK57" s="7"/>
      <c r="BL57" s="6"/>
      <c r="BM57" s="7"/>
      <c r="BN57" s="7"/>
      <c r="BO57" s="7"/>
      <c r="BP57" s="7"/>
      <c r="BQ57" s="7"/>
      <c r="BR57" s="7"/>
      <c r="BS57" s="7"/>
      <c r="BT57" s="6"/>
      <c r="BU57" s="7"/>
      <c r="BV57" s="7"/>
      <c r="BW57" s="7"/>
      <c r="BX57" s="7"/>
      <c r="BY57" s="7"/>
      <c r="BZ57" s="7"/>
      <c r="CA57" s="7"/>
      <c r="CB57" s="6"/>
      <c r="CC57" s="7"/>
      <c r="CD57" s="7"/>
      <c r="CE57" s="7"/>
      <c r="CF57" s="7"/>
      <c r="CG57" s="7"/>
      <c r="CH57" s="7"/>
      <c r="CI57" s="7"/>
      <c r="CJ57" s="6"/>
      <c r="CK57" s="7"/>
      <c r="CL57" s="7"/>
      <c r="CM57" s="7"/>
      <c r="CN57" s="7"/>
      <c r="CO57" s="7"/>
      <c r="CP57" s="7"/>
      <c r="CQ57" s="7"/>
      <c r="CR57" s="6"/>
      <c r="CS57" s="7"/>
      <c r="CT57" s="7"/>
      <c r="CU57" s="7"/>
      <c r="CV57" s="7"/>
      <c r="CW57" s="7"/>
      <c r="CX57" s="7"/>
      <c r="CY57" s="7"/>
      <c r="CZ57" s="7"/>
      <c r="DA57" s="6"/>
      <c r="DB57" s="7"/>
      <c r="DC57" s="6"/>
      <c r="DD57" s="7"/>
      <c r="DE57" s="6"/>
      <c r="DF57" s="7"/>
      <c r="DG57" s="8"/>
    </row>
    <row r="58" spans="1:111" ht="15" thickBot="1" x14ac:dyDescent="0.35">
      <c r="A58" s="2"/>
      <c r="B58" s="2"/>
      <c r="C58" s="2"/>
      <c r="D58" s="2" t="s">
        <v>69</v>
      </c>
      <c r="E58" s="2"/>
      <c r="F58" s="2"/>
      <c r="G58" s="2"/>
      <c r="H58" s="9">
        <v>0</v>
      </c>
      <c r="I58" s="7"/>
      <c r="J58" s="9">
        <v>63567.58</v>
      </c>
      <c r="K58" s="7"/>
      <c r="L58" s="9">
        <f>ROUND((H58-J58),5)</f>
        <v>-63567.58</v>
      </c>
      <c r="M58" s="7"/>
      <c r="N58" s="10">
        <f>ROUND(IF(J58=0, IF(H58=0, 0, 1), H58/J58),5)</f>
        <v>0</v>
      </c>
      <c r="O58" s="7"/>
      <c r="P58" s="9">
        <v>0</v>
      </c>
      <c r="Q58" s="7"/>
      <c r="R58" s="9">
        <v>0</v>
      </c>
      <c r="S58" s="7"/>
      <c r="T58" s="9">
        <f>ROUND((P58-R58),5)</f>
        <v>0</v>
      </c>
      <c r="U58" s="7"/>
      <c r="V58" s="10">
        <f>ROUND(IF(R58=0, IF(P58=0, 0, 1), P58/R58),5)</f>
        <v>0</v>
      </c>
      <c r="W58" s="7"/>
      <c r="X58" s="9">
        <v>50790</v>
      </c>
      <c r="Y58" s="7"/>
      <c r="Z58" s="9">
        <v>0</v>
      </c>
      <c r="AA58" s="7"/>
      <c r="AB58" s="9">
        <f>ROUND((X58-Z58),5)</f>
        <v>50790</v>
      </c>
      <c r="AC58" s="7"/>
      <c r="AD58" s="10">
        <f>ROUND(IF(Z58=0, IF(X58=0, 0, 1), X58/Z58),5)</f>
        <v>1</v>
      </c>
      <c r="AE58" s="7"/>
      <c r="AF58" s="9">
        <v>12777.58</v>
      </c>
      <c r="AG58" s="7"/>
      <c r="AH58" s="9">
        <v>0</v>
      </c>
      <c r="AI58" s="7"/>
      <c r="AJ58" s="9">
        <f>ROUND((AF58-AH58),5)</f>
        <v>12777.58</v>
      </c>
      <c r="AK58" s="7"/>
      <c r="AL58" s="10">
        <f>ROUND(IF(AH58=0, IF(AF58=0, 0, 1), AF58/AH58),5)</f>
        <v>1</v>
      </c>
      <c r="AM58" s="7"/>
      <c r="AN58" s="9">
        <v>0</v>
      </c>
      <c r="AO58" s="7"/>
      <c r="AP58" s="9">
        <v>0</v>
      </c>
      <c r="AQ58" s="7"/>
      <c r="AR58" s="9">
        <f>ROUND((AN58-AP58),5)</f>
        <v>0</v>
      </c>
      <c r="AS58" s="7"/>
      <c r="AT58" s="10">
        <f>ROUND(IF(AP58=0, IF(AN58=0, 0, 1), AN58/AP58),5)</f>
        <v>0</v>
      </c>
      <c r="AU58" s="7"/>
      <c r="AV58" s="9">
        <v>0</v>
      </c>
      <c r="AW58" s="7"/>
      <c r="AX58" s="9">
        <v>0</v>
      </c>
      <c r="AY58" s="7"/>
      <c r="AZ58" s="9">
        <f>ROUND((AV58-AX58),5)</f>
        <v>0</v>
      </c>
      <c r="BA58" s="7"/>
      <c r="BB58" s="10">
        <f>ROUND(IF(AX58=0, IF(AV58=0, 0, 1), AV58/AX58),5)</f>
        <v>0</v>
      </c>
      <c r="BC58" s="7"/>
      <c r="BD58" s="9">
        <v>0</v>
      </c>
      <c r="BE58" s="7"/>
      <c r="BF58" s="7"/>
      <c r="BG58" s="7"/>
      <c r="BH58" s="7"/>
      <c r="BI58" s="7"/>
      <c r="BJ58" s="7"/>
      <c r="BK58" s="7"/>
      <c r="BL58" s="9">
        <v>0</v>
      </c>
      <c r="BM58" s="7"/>
      <c r="BN58" s="7"/>
      <c r="BO58" s="7"/>
      <c r="BP58" s="7"/>
      <c r="BQ58" s="7"/>
      <c r="BR58" s="7"/>
      <c r="BS58" s="7"/>
      <c r="BT58" s="9">
        <v>0</v>
      </c>
      <c r="BU58" s="7"/>
      <c r="BV58" s="7"/>
      <c r="BW58" s="7"/>
      <c r="BX58" s="7"/>
      <c r="BY58" s="7"/>
      <c r="BZ58" s="7"/>
      <c r="CA58" s="7"/>
      <c r="CB58" s="9">
        <v>0</v>
      </c>
      <c r="CC58" s="7"/>
      <c r="CD58" s="7"/>
      <c r="CE58" s="7"/>
      <c r="CF58" s="7"/>
      <c r="CG58" s="7"/>
      <c r="CH58" s="7"/>
      <c r="CI58" s="7"/>
      <c r="CJ58" s="9">
        <v>0</v>
      </c>
      <c r="CK58" s="7"/>
      <c r="CL58" s="7"/>
      <c r="CM58" s="7"/>
      <c r="CN58" s="7"/>
      <c r="CO58" s="7"/>
      <c r="CP58" s="7"/>
      <c r="CQ58" s="7"/>
      <c r="CR58" s="11">
        <v>0</v>
      </c>
      <c r="CS58" s="32"/>
      <c r="CT58" s="32"/>
      <c r="CU58" s="32"/>
      <c r="CV58" s="32"/>
      <c r="CW58" s="32"/>
      <c r="CX58" s="32"/>
      <c r="CY58" s="32"/>
      <c r="CZ58" s="32"/>
      <c r="DA58" s="11">
        <f>ROUND(H58+P58+X58+AF58+AN58+AV58+BD58+BL58+BT58+CB58+CJ58+CR58,5)</f>
        <v>63567.58</v>
      </c>
      <c r="DB58" s="32"/>
      <c r="DC58" s="11">
        <f>ROUND(J58+R58+Z58+AH58+AP58+AX58+BF58+BN58+BV58+CD58+CL58+CT58,5)</f>
        <v>63567.58</v>
      </c>
      <c r="DD58" s="32"/>
      <c r="DE58" s="11">
        <f t="shared" si="0"/>
        <v>0</v>
      </c>
      <c r="DF58" s="32"/>
      <c r="DG58" s="12">
        <f>ROUND(IF(DC58=0, IF(DA58=0, 0, 1), DA58/DC58),5)</f>
        <v>1</v>
      </c>
    </row>
    <row r="59" spans="1:111" hidden="1" x14ac:dyDescent="0.3">
      <c r="A59" s="2"/>
      <c r="B59" s="2"/>
      <c r="C59" s="2" t="s">
        <v>70</v>
      </c>
      <c r="D59" s="2"/>
      <c r="E59" s="2"/>
      <c r="F59" s="2"/>
      <c r="G59" s="2"/>
      <c r="H59" s="6">
        <f>ROUND(SUM(H57:H58),5)</f>
        <v>0</v>
      </c>
      <c r="I59" s="7"/>
      <c r="J59" s="6">
        <f>ROUND(SUM(J57:J58),5)</f>
        <v>63567.58</v>
      </c>
      <c r="K59" s="7"/>
      <c r="L59" s="6">
        <f>ROUND((H59-J59),5)</f>
        <v>-63567.58</v>
      </c>
      <c r="M59" s="7"/>
      <c r="N59" s="8">
        <f>ROUND(IF(J59=0, IF(H59=0, 0, 1), H59/J59),5)</f>
        <v>0</v>
      </c>
      <c r="O59" s="7"/>
      <c r="P59" s="6">
        <f>ROUND(SUM(P57:P58),5)</f>
        <v>0</v>
      </c>
      <c r="Q59" s="7"/>
      <c r="R59" s="6">
        <f>ROUND(SUM(R57:R58),5)</f>
        <v>0</v>
      </c>
      <c r="S59" s="7"/>
      <c r="T59" s="6">
        <f>ROUND((P59-R59),5)</f>
        <v>0</v>
      </c>
      <c r="U59" s="7"/>
      <c r="V59" s="8">
        <f>ROUND(IF(R59=0, IF(P59=0, 0, 1), P59/R59),5)</f>
        <v>0</v>
      </c>
      <c r="W59" s="7"/>
      <c r="X59" s="6">
        <f>ROUND(SUM(X57:X58),5)</f>
        <v>50790</v>
      </c>
      <c r="Y59" s="7"/>
      <c r="Z59" s="6">
        <f>ROUND(SUM(Z57:Z58),5)</f>
        <v>0</v>
      </c>
      <c r="AA59" s="7"/>
      <c r="AB59" s="6">
        <f>ROUND((X59-Z59),5)</f>
        <v>50790</v>
      </c>
      <c r="AC59" s="7"/>
      <c r="AD59" s="8">
        <f>ROUND(IF(Z59=0, IF(X59=0, 0, 1), X59/Z59),5)</f>
        <v>1</v>
      </c>
      <c r="AE59" s="7"/>
      <c r="AF59" s="6">
        <f>ROUND(SUM(AF57:AF58),5)</f>
        <v>12777.58</v>
      </c>
      <c r="AG59" s="7"/>
      <c r="AH59" s="6">
        <f>ROUND(SUM(AH57:AH58),5)</f>
        <v>0</v>
      </c>
      <c r="AI59" s="7"/>
      <c r="AJ59" s="6">
        <f>ROUND((AF59-AH59),5)</f>
        <v>12777.58</v>
      </c>
      <c r="AK59" s="7"/>
      <c r="AL59" s="8">
        <f>ROUND(IF(AH59=0, IF(AF59=0, 0, 1), AF59/AH59),5)</f>
        <v>1</v>
      </c>
      <c r="AM59" s="7"/>
      <c r="AN59" s="6">
        <f>ROUND(SUM(AN57:AN58),5)</f>
        <v>0</v>
      </c>
      <c r="AO59" s="7"/>
      <c r="AP59" s="6">
        <f>ROUND(SUM(AP57:AP58),5)</f>
        <v>0</v>
      </c>
      <c r="AQ59" s="7"/>
      <c r="AR59" s="6">
        <f>ROUND((AN59-AP59),5)</f>
        <v>0</v>
      </c>
      <c r="AS59" s="7"/>
      <c r="AT59" s="8">
        <f>ROUND(IF(AP59=0, IF(AN59=0, 0, 1), AN59/AP59),5)</f>
        <v>0</v>
      </c>
      <c r="AU59" s="7"/>
      <c r="AV59" s="6">
        <f>ROUND(SUM(AV57:AV58),5)</f>
        <v>0</v>
      </c>
      <c r="AW59" s="7"/>
      <c r="AX59" s="6">
        <f>ROUND(SUM(AX57:AX58),5)</f>
        <v>0</v>
      </c>
      <c r="AY59" s="7"/>
      <c r="AZ59" s="6">
        <f>ROUND((AV59-AX59),5)</f>
        <v>0</v>
      </c>
      <c r="BA59" s="7"/>
      <c r="BB59" s="8">
        <f>ROUND(IF(AX59=0, IF(AV59=0, 0, 1), AV59/AX59),5)</f>
        <v>0</v>
      </c>
      <c r="BC59" s="7"/>
      <c r="BD59" s="6">
        <f>ROUND(SUM(BD57:BD58),5)</f>
        <v>0</v>
      </c>
      <c r="BE59" s="7"/>
      <c r="BF59" s="7"/>
      <c r="BG59" s="7"/>
      <c r="BH59" s="7"/>
      <c r="BI59" s="7"/>
      <c r="BJ59" s="7"/>
      <c r="BK59" s="7"/>
      <c r="BL59" s="6">
        <f>ROUND(SUM(BL57:BL58),5)</f>
        <v>0</v>
      </c>
      <c r="BM59" s="7"/>
      <c r="BN59" s="7"/>
      <c r="BO59" s="7"/>
      <c r="BP59" s="7"/>
      <c r="BQ59" s="7"/>
      <c r="BR59" s="7"/>
      <c r="BS59" s="7"/>
      <c r="BT59" s="6">
        <f>ROUND(SUM(BT57:BT58),5)</f>
        <v>0</v>
      </c>
      <c r="BU59" s="7"/>
      <c r="BV59" s="7"/>
      <c r="BW59" s="7"/>
      <c r="BX59" s="7"/>
      <c r="BY59" s="7"/>
      <c r="BZ59" s="7"/>
      <c r="CA59" s="7"/>
      <c r="CB59" s="6">
        <f>ROUND(SUM(CB57:CB58),5)</f>
        <v>0</v>
      </c>
      <c r="CC59" s="7"/>
      <c r="CD59" s="7"/>
      <c r="CE59" s="7"/>
      <c r="CF59" s="7"/>
      <c r="CG59" s="7"/>
      <c r="CH59" s="7"/>
      <c r="CI59" s="7"/>
      <c r="CJ59" s="6">
        <f>ROUND(SUM(CJ57:CJ58),5)</f>
        <v>0</v>
      </c>
      <c r="CK59" s="7"/>
      <c r="CL59" s="7"/>
      <c r="CM59" s="7"/>
      <c r="CN59" s="7"/>
      <c r="CO59" s="7"/>
      <c r="CP59" s="7"/>
      <c r="CQ59" s="7"/>
      <c r="CR59" s="6">
        <f>ROUND(SUM(CR57:CR58),5)</f>
        <v>0</v>
      </c>
      <c r="CS59" s="7"/>
      <c r="CT59" s="7"/>
      <c r="CU59" s="7"/>
      <c r="CV59" s="7"/>
      <c r="CW59" s="7"/>
      <c r="CX59" s="7"/>
      <c r="CY59" s="7"/>
      <c r="CZ59" s="7"/>
      <c r="DA59" s="6">
        <f>ROUND(H59+P59+X59+AF59+AN59+AV59+BD59+BL59+BT59+CB59+CJ59+CR59,5)</f>
        <v>63567.58</v>
      </c>
      <c r="DB59" s="7"/>
      <c r="DC59" s="6">
        <f>ROUND(J59+R59+Z59+AH59+AP59+AX59+BF59+BN59+BV59+CD59+CL59+CT59,5)</f>
        <v>63567.58</v>
      </c>
      <c r="DD59" s="7"/>
      <c r="DE59" s="6">
        <f t="shared" si="0"/>
        <v>0</v>
      </c>
      <c r="DF59" s="7"/>
      <c r="DG59" s="8">
        <f>ROUND(IF(DC59=0, IF(DA59=0, 0, 1), DA59/DC59),5)</f>
        <v>1</v>
      </c>
    </row>
    <row r="60" spans="1:111" hidden="1" x14ac:dyDescent="0.3">
      <c r="A60" s="2"/>
      <c r="B60" s="2"/>
      <c r="C60" s="2" t="s">
        <v>71</v>
      </c>
      <c r="D60" s="2"/>
      <c r="E60" s="2"/>
      <c r="F60" s="2"/>
      <c r="G60" s="2"/>
      <c r="H60" s="6"/>
      <c r="I60" s="7"/>
      <c r="J60" s="6"/>
      <c r="K60" s="7"/>
      <c r="L60" s="6"/>
      <c r="M60" s="7"/>
      <c r="N60" s="8"/>
      <c r="O60" s="7"/>
      <c r="P60" s="6"/>
      <c r="Q60" s="7"/>
      <c r="R60" s="6"/>
      <c r="S60" s="7"/>
      <c r="T60" s="6"/>
      <c r="U60" s="7"/>
      <c r="V60" s="8"/>
      <c r="W60" s="7"/>
      <c r="X60" s="6"/>
      <c r="Y60" s="7"/>
      <c r="Z60" s="6"/>
      <c r="AA60" s="7"/>
      <c r="AB60" s="6"/>
      <c r="AC60" s="7"/>
      <c r="AD60" s="8"/>
      <c r="AE60" s="7"/>
      <c r="AF60" s="6"/>
      <c r="AG60" s="7"/>
      <c r="AH60" s="6"/>
      <c r="AI60" s="7"/>
      <c r="AJ60" s="6"/>
      <c r="AK60" s="7"/>
      <c r="AL60" s="8"/>
      <c r="AM60" s="7"/>
      <c r="AN60" s="6"/>
      <c r="AO60" s="7"/>
      <c r="AP60" s="6"/>
      <c r="AQ60" s="7"/>
      <c r="AR60" s="6"/>
      <c r="AS60" s="7"/>
      <c r="AT60" s="8"/>
      <c r="AU60" s="7"/>
      <c r="AV60" s="6"/>
      <c r="AW60" s="7"/>
      <c r="AX60" s="6"/>
      <c r="AY60" s="7"/>
      <c r="AZ60" s="6"/>
      <c r="BA60" s="7"/>
      <c r="BB60" s="8"/>
      <c r="BC60" s="7"/>
      <c r="BD60" s="6"/>
      <c r="BE60" s="7"/>
      <c r="BF60" s="7"/>
      <c r="BG60" s="7"/>
      <c r="BH60" s="7"/>
      <c r="BI60" s="7"/>
      <c r="BJ60" s="7"/>
      <c r="BK60" s="7"/>
      <c r="BL60" s="6"/>
      <c r="BM60" s="7"/>
      <c r="BN60" s="7"/>
      <c r="BO60" s="7"/>
      <c r="BP60" s="7"/>
      <c r="BQ60" s="7"/>
      <c r="BR60" s="7"/>
      <c r="BS60" s="7"/>
      <c r="BT60" s="6"/>
      <c r="BU60" s="7"/>
      <c r="BV60" s="7"/>
      <c r="BW60" s="7"/>
      <c r="BX60" s="7"/>
      <c r="BY60" s="7"/>
      <c r="BZ60" s="7"/>
      <c r="CA60" s="7"/>
      <c r="CB60" s="6"/>
      <c r="CC60" s="7"/>
      <c r="CD60" s="7"/>
      <c r="CE60" s="7"/>
      <c r="CF60" s="7"/>
      <c r="CG60" s="7"/>
      <c r="CH60" s="7"/>
      <c r="CI60" s="7"/>
      <c r="CJ60" s="6"/>
      <c r="CK60" s="7"/>
      <c r="CL60" s="7"/>
      <c r="CM60" s="7"/>
      <c r="CN60" s="7"/>
      <c r="CO60" s="7"/>
      <c r="CP60" s="7"/>
      <c r="CQ60" s="7"/>
      <c r="CR60" s="6"/>
      <c r="CS60" s="7"/>
      <c r="CT60" s="7"/>
      <c r="CU60" s="7"/>
      <c r="CV60" s="7"/>
      <c r="CW60" s="7"/>
      <c r="CX60" s="7"/>
      <c r="CY60" s="7"/>
      <c r="CZ60" s="7"/>
      <c r="DA60" s="6"/>
      <c r="DB60" s="7"/>
      <c r="DC60" s="6"/>
      <c r="DD60" s="7"/>
      <c r="DE60" s="6">
        <f t="shared" si="0"/>
        <v>0</v>
      </c>
      <c r="DF60" s="7"/>
      <c r="DG60" s="8"/>
    </row>
    <row r="61" spans="1:111" x14ac:dyDescent="0.3">
      <c r="A61" s="2"/>
      <c r="B61" s="2"/>
      <c r="C61" s="2"/>
      <c r="D61" s="2" t="s">
        <v>72</v>
      </c>
      <c r="E61" s="2"/>
      <c r="F61" s="2"/>
      <c r="G61" s="2"/>
      <c r="H61" s="11">
        <v>0</v>
      </c>
      <c r="I61" s="7"/>
      <c r="J61" s="11">
        <v>63571.98</v>
      </c>
      <c r="K61" s="7"/>
      <c r="L61" s="11">
        <f>ROUND((H61-J61),5)</f>
        <v>-63571.98</v>
      </c>
      <c r="M61" s="7"/>
      <c r="N61" s="12">
        <f>ROUND(IF(J61=0, IF(H61=0, 0, 1), H61/J61),5)</f>
        <v>0</v>
      </c>
      <c r="O61" s="7"/>
      <c r="P61" s="11">
        <v>0</v>
      </c>
      <c r="Q61" s="7"/>
      <c r="R61" s="11">
        <v>0</v>
      </c>
      <c r="S61" s="7"/>
      <c r="T61" s="11">
        <f>ROUND((P61-R61),5)</f>
        <v>0</v>
      </c>
      <c r="U61" s="7"/>
      <c r="V61" s="12">
        <f>ROUND(IF(R61=0, IF(P61=0, 0, 1), P61/R61),5)</f>
        <v>0</v>
      </c>
      <c r="W61" s="7"/>
      <c r="X61" s="11">
        <v>0</v>
      </c>
      <c r="Y61" s="7"/>
      <c r="Z61" s="11">
        <v>0</v>
      </c>
      <c r="AA61" s="7"/>
      <c r="AB61" s="11">
        <f>ROUND((X61-Z61),5)</f>
        <v>0</v>
      </c>
      <c r="AC61" s="7"/>
      <c r="AD61" s="12">
        <f>ROUND(IF(Z61=0, IF(X61=0, 0, 1), X61/Z61),5)</f>
        <v>0</v>
      </c>
      <c r="AE61" s="7"/>
      <c r="AF61" s="11">
        <v>37267.480000000003</v>
      </c>
      <c r="AG61" s="7"/>
      <c r="AH61" s="11">
        <v>0</v>
      </c>
      <c r="AI61" s="7"/>
      <c r="AJ61" s="11">
        <f>ROUND((AF61-AH61),5)</f>
        <v>37267.480000000003</v>
      </c>
      <c r="AK61" s="7"/>
      <c r="AL61" s="12">
        <f>ROUND(IF(AH61=0, IF(AF61=0, 0, 1), AF61/AH61),5)</f>
        <v>1</v>
      </c>
      <c r="AM61" s="7"/>
      <c r="AN61" s="11">
        <v>7310</v>
      </c>
      <c r="AO61" s="7"/>
      <c r="AP61" s="11">
        <v>0</v>
      </c>
      <c r="AQ61" s="7"/>
      <c r="AR61" s="11">
        <f>ROUND((AN61-AP61),5)</f>
        <v>7310</v>
      </c>
      <c r="AS61" s="7"/>
      <c r="AT61" s="12">
        <f>ROUND(IF(AP61=0, IF(AN61=0, 0, 1), AN61/AP61),5)</f>
        <v>1</v>
      </c>
      <c r="AU61" s="7"/>
      <c r="AV61" s="11">
        <v>18994.5</v>
      </c>
      <c r="AW61" s="7"/>
      <c r="AX61" s="11">
        <v>0</v>
      </c>
      <c r="AY61" s="7"/>
      <c r="AZ61" s="11">
        <f>ROUND((AV61-AX61),5)</f>
        <v>18994.5</v>
      </c>
      <c r="BA61" s="7"/>
      <c r="BB61" s="12">
        <f>ROUND(IF(AX61=0, IF(AV61=0, 0, 1), AV61/AX61),5)</f>
        <v>1</v>
      </c>
      <c r="BC61" s="7"/>
      <c r="BD61" s="11">
        <v>0</v>
      </c>
      <c r="BE61" s="7"/>
      <c r="BF61" s="7"/>
      <c r="BG61" s="7"/>
      <c r="BH61" s="7"/>
      <c r="BI61" s="7"/>
      <c r="BJ61" s="7"/>
      <c r="BK61" s="7"/>
      <c r="BL61" s="11">
        <v>0</v>
      </c>
      <c r="BM61" s="7"/>
      <c r="BN61" s="7"/>
      <c r="BO61" s="7"/>
      <c r="BP61" s="7"/>
      <c r="BQ61" s="7"/>
      <c r="BR61" s="7"/>
      <c r="BS61" s="7"/>
      <c r="BT61" s="11">
        <v>0</v>
      </c>
      <c r="BU61" s="7"/>
      <c r="BV61" s="7"/>
      <c r="BW61" s="7"/>
      <c r="BX61" s="7"/>
      <c r="BY61" s="7"/>
      <c r="BZ61" s="7"/>
      <c r="CA61" s="7"/>
      <c r="CB61" s="11">
        <v>0</v>
      </c>
      <c r="CC61" s="7"/>
      <c r="CD61" s="7"/>
      <c r="CE61" s="7"/>
      <c r="CF61" s="7"/>
      <c r="CG61" s="7"/>
      <c r="CH61" s="7"/>
      <c r="CI61" s="7"/>
      <c r="CJ61" s="11">
        <v>0</v>
      </c>
      <c r="CK61" s="7"/>
      <c r="CL61" s="7"/>
      <c r="CM61" s="7"/>
      <c r="CN61" s="7"/>
      <c r="CO61" s="7"/>
      <c r="CP61" s="7"/>
      <c r="CQ61" s="7"/>
      <c r="CR61" s="11">
        <v>0</v>
      </c>
      <c r="CS61" s="7"/>
      <c r="CT61" s="7"/>
      <c r="CU61" s="7"/>
      <c r="CV61" s="7"/>
      <c r="CW61" s="7"/>
      <c r="CX61" s="7"/>
      <c r="CY61" s="7"/>
      <c r="CZ61" s="7"/>
      <c r="DA61" s="11">
        <f>ROUND(H61+P61+X61+AF61+AN61+AV61+BD61+BL61+BT61+CB61+CJ61+CR61,5)</f>
        <v>63571.98</v>
      </c>
      <c r="DB61" s="7"/>
      <c r="DC61" s="11">
        <f>ROUND(J61+R61+Z61+AH61+AP61+AX61+BF61+BN61+BV61+CD61+CL61+CT61,5)</f>
        <v>63571.98</v>
      </c>
      <c r="DD61" s="7"/>
      <c r="DE61" s="6">
        <f t="shared" si="0"/>
        <v>0</v>
      </c>
      <c r="DF61" s="7"/>
      <c r="DG61" s="12">
        <f>ROUND(IF(DC61=0, IF(DA61=0, 0, 1), DA61/DC61),5)</f>
        <v>1</v>
      </c>
    </row>
    <row r="62" spans="1:111" ht="15" hidden="1" thickBot="1" x14ac:dyDescent="0.35">
      <c r="A62" s="2"/>
      <c r="B62" s="2"/>
      <c r="C62" s="2" t="s">
        <v>73</v>
      </c>
      <c r="D62" s="2"/>
      <c r="E62" s="2"/>
      <c r="F62" s="2"/>
      <c r="G62" s="2"/>
      <c r="H62" s="15">
        <f>ROUND(SUM(H60:H61),5)</f>
        <v>0</v>
      </c>
      <c r="I62" s="7"/>
      <c r="J62" s="15">
        <f>ROUND(SUM(J60:J61),5)</f>
        <v>63571.98</v>
      </c>
      <c r="K62" s="7"/>
      <c r="L62" s="15">
        <f>ROUND((H62-J62),5)</f>
        <v>-63571.98</v>
      </c>
      <c r="M62" s="7"/>
      <c r="N62" s="16">
        <f>ROUND(IF(J62=0, IF(H62=0, 0, 1), H62/J62),5)</f>
        <v>0</v>
      </c>
      <c r="O62" s="7"/>
      <c r="P62" s="15">
        <f>ROUND(SUM(P60:P61),5)</f>
        <v>0</v>
      </c>
      <c r="Q62" s="7"/>
      <c r="R62" s="15">
        <f>ROUND(SUM(R60:R61),5)</f>
        <v>0</v>
      </c>
      <c r="S62" s="7"/>
      <c r="T62" s="15">
        <f>ROUND((P62-R62),5)</f>
        <v>0</v>
      </c>
      <c r="U62" s="7"/>
      <c r="V62" s="16">
        <f>ROUND(IF(R62=0, IF(P62=0, 0, 1), P62/R62),5)</f>
        <v>0</v>
      </c>
      <c r="W62" s="7"/>
      <c r="X62" s="15">
        <f>ROUND(SUM(X60:X61),5)</f>
        <v>0</v>
      </c>
      <c r="Y62" s="7"/>
      <c r="Z62" s="15">
        <f>ROUND(SUM(Z60:Z61),5)</f>
        <v>0</v>
      </c>
      <c r="AA62" s="7"/>
      <c r="AB62" s="15">
        <f>ROUND((X62-Z62),5)</f>
        <v>0</v>
      </c>
      <c r="AC62" s="7"/>
      <c r="AD62" s="16">
        <f>ROUND(IF(Z62=0, IF(X62=0, 0, 1), X62/Z62),5)</f>
        <v>0</v>
      </c>
      <c r="AE62" s="7"/>
      <c r="AF62" s="15">
        <f>ROUND(SUM(AF60:AF61),5)</f>
        <v>37267.480000000003</v>
      </c>
      <c r="AG62" s="7"/>
      <c r="AH62" s="15">
        <f>ROUND(SUM(AH60:AH61),5)</f>
        <v>0</v>
      </c>
      <c r="AI62" s="7"/>
      <c r="AJ62" s="15">
        <f>ROUND((AF62-AH62),5)</f>
        <v>37267.480000000003</v>
      </c>
      <c r="AK62" s="7"/>
      <c r="AL62" s="16">
        <f>ROUND(IF(AH62=0, IF(AF62=0, 0, 1), AF62/AH62),5)</f>
        <v>1</v>
      </c>
      <c r="AM62" s="7"/>
      <c r="AN62" s="15">
        <f>ROUND(SUM(AN60:AN61),5)</f>
        <v>7310</v>
      </c>
      <c r="AO62" s="7"/>
      <c r="AP62" s="15">
        <f>ROUND(SUM(AP60:AP61),5)</f>
        <v>0</v>
      </c>
      <c r="AQ62" s="7"/>
      <c r="AR62" s="15">
        <f>ROUND((AN62-AP62),5)</f>
        <v>7310</v>
      </c>
      <c r="AS62" s="7"/>
      <c r="AT62" s="16">
        <f>ROUND(IF(AP62=0, IF(AN62=0, 0, 1), AN62/AP62),5)</f>
        <v>1</v>
      </c>
      <c r="AU62" s="7"/>
      <c r="AV62" s="15">
        <f>ROUND(SUM(AV60:AV61),5)</f>
        <v>18994.5</v>
      </c>
      <c r="AW62" s="7"/>
      <c r="AX62" s="15">
        <f>ROUND(SUM(AX60:AX61),5)</f>
        <v>0</v>
      </c>
      <c r="AY62" s="7"/>
      <c r="AZ62" s="15">
        <f>ROUND((AV62-AX62),5)</f>
        <v>18994.5</v>
      </c>
      <c r="BA62" s="7"/>
      <c r="BB62" s="16">
        <f>ROUND(IF(AX62=0, IF(AV62=0, 0, 1), AV62/AX62),5)</f>
        <v>1</v>
      </c>
      <c r="BC62" s="7"/>
      <c r="BD62" s="15">
        <f>ROUND(SUM(BD60:BD61),5)</f>
        <v>0</v>
      </c>
      <c r="BE62" s="7"/>
      <c r="BF62" s="7"/>
      <c r="BG62" s="7"/>
      <c r="BH62" s="7"/>
      <c r="BI62" s="7"/>
      <c r="BJ62" s="7"/>
      <c r="BK62" s="7"/>
      <c r="BL62" s="15">
        <f>ROUND(SUM(BL60:BL61),5)</f>
        <v>0</v>
      </c>
      <c r="BM62" s="7"/>
      <c r="BN62" s="7"/>
      <c r="BO62" s="7"/>
      <c r="BP62" s="7"/>
      <c r="BQ62" s="7"/>
      <c r="BR62" s="7"/>
      <c r="BS62" s="7"/>
      <c r="BT62" s="15">
        <f>ROUND(SUM(BT60:BT61),5)</f>
        <v>0</v>
      </c>
      <c r="BU62" s="7"/>
      <c r="BV62" s="7"/>
      <c r="BW62" s="7"/>
      <c r="BX62" s="7"/>
      <c r="BY62" s="7"/>
      <c r="BZ62" s="7"/>
      <c r="CA62" s="7"/>
      <c r="CB62" s="15">
        <f>ROUND(SUM(CB60:CB61),5)</f>
        <v>0</v>
      </c>
      <c r="CC62" s="7"/>
      <c r="CD62" s="7"/>
      <c r="CE62" s="7"/>
      <c r="CF62" s="7"/>
      <c r="CG62" s="7"/>
      <c r="CH62" s="7"/>
      <c r="CI62" s="7"/>
      <c r="CJ62" s="15">
        <f>ROUND(SUM(CJ60:CJ61),5)</f>
        <v>0</v>
      </c>
      <c r="CK62" s="7"/>
      <c r="CL62" s="7"/>
      <c r="CM62" s="7"/>
      <c r="CN62" s="7"/>
      <c r="CO62" s="7"/>
      <c r="CP62" s="7"/>
      <c r="CQ62" s="7"/>
      <c r="CR62" s="15">
        <f>ROUND(SUM(CR60:CR61),5)</f>
        <v>0</v>
      </c>
      <c r="CS62" s="7"/>
      <c r="CT62" s="7"/>
      <c r="CU62" s="7"/>
      <c r="CV62" s="7"/>
      <c r="CW62" s="7"/>
      <c r="CX62" s="7"/>
      <c r="CY62" s="7"/>
      <c r="CZ62" s="7"/>
      <c r="DA62" s="15">
        <f>ROUND(H62+P62+X62+AF62+AN62+AV62+BD62+BL62+BT62+CB62+CJ62+CR62,5)</f>
        <v>63571.98</v>
      </c>
      <c r="DB62" s="7"/>
      <c r="DC62" s="15">
        <f>ROUND(J62+R62+Z62+AH62+AP62+AX62+BF62+BN62+BV62+CD62+CL62+CT62,5)</f>
        <v>63571.98</v>
      </c>
      <c r="DD62" s="7"/>
      <c r="DE62" s="6">
        <f t="shared" si="0"/>
        <v>0</v>
      </c>
      <c r="DF62" s="7"/>
      <c r="DG62" s="16">
        <f>ROUND(IF(DC62=0, IF(DA62=0, 0, 1), DA62/DC62),5)</f>
        <v>1</v>
      </c>
    </row>
    <row r="63" spans="1:111" ht="15" hidden="1" thickBot="1" x14ac:dyDescent="0.35">
      <c r="A63" s="2"/>
      <c r="B63" s="2" t="s">
        <v>74</v>
      </c>
      <c r="C63" s="2"/>
      <c r="D63" s="2"/>
      <c r="E63" s="2"/>
      <c r="F63" s="2"/>
      <c r="G63" s="2"/>
      <c r="H63" s="15">
        <f>ROUND(H56+H59-H62,5)</f>
        <v>0</v>
      </c>
      <c r="I63" s="7"/>
      <c r="J63" s="15">
        <f>ROUND(J56+J59-J62,5)</f>
        <v>-4.4000000000000004</v>
      </c>
      <c r="K63" s="7"/>
      <c r="L63" s="15">
        <f>ROUND((H63-J63),5)</f>
        <v>4.4000000000000004</v>
      </c>
      <c r="M63" s="7"/>
      <c r="N63" s="16">
        <f>ROUND(IF(J63=0, IF(H63=0, 0, 1), H63/J63),5)</f>
        <v>0</v>
      </c>
      <c r="O63" s="7"/>
      <c r="P63" s="15">
        <f>ROUND(P56+P59-P62,5)</f>
        <v>0</v>
      </c>
      <c r="Q63" s="7"/>
      <c r="R63" s="15">
        <f>ROUND(R56+R59-R62,5)</f>
        <v>0</v>
      </c>
      <c r="S63" s="7"/>
      <c r="T63" s="15">
        <f>ROUND((P63-R63),5)</f>
        <v>0</v>
      </c>
      <c r="U63" s="7"/>
      <c r="V63" s="16">
        <f>ROUND(IF(R63=0, IF(P63=0, 0, 1), P63/R63),5)</f>
        <v>0</v>
      </c>
      <c r="W63" s="7"/>
      <c r="X63" s="15">
        <f>ROUND(X56+X59-X62,5)</f>
        <v>50790</v>
      </c>
      <c r="Y63" s="7"/>
      <c r="Z63" s="15">
        <f>ROUND(Z56+Z59-Z62,5)</f>
        <v>0</v>
      </c>
      <c r="AA63" s="7"/>
      <c r="AB63" s="15">
        <f>ROUND((X63-Z63),5)</f>
        <v>50790</v>
      </c>
      <c r="AC63" s="7"/>
      <c r="AD63" s="16">
        <f>ROUND(IF(Z63=0, IF(X63=0, 0, 1), X63/Z63),5)</f>
        <v>1</v>
      </c>
      <c r="AE63" s="7"/>
      <c r="AF63" s="15">
        <f>ROUND(AF56+AF59-AF62,5)</f>
        <v>-24489.9</v>
      </c>
      <c r="AG63" s="7"/>
      <c r="AH63" s="15">
        <f>ROUND(AH56+AH59-AH62,5)</f>
        <v>0</v>
      </c>
      <c r="AI63" s="7"/>
      <c r="AJ63" s="15">
        <f>ROUND((AF63-AH63),5)</f>
        <v>-24489.9</v>
      </c>
      <c r="AK63" s="7"/>
      <c r="AL63" s="16">
        <f>ROUND(IF(AH63=0, IF(AF63=0, 0, 1), AF63/AH63),5)</f>
        <v>1</v>
      </c>
      <c r="AM63" s="7"/>
      <c r="AN63" s="15">
        <f>ROUND(AN56+AN59-AN62,5)</f>
        <v>-7310</v>
      </c>
      <c r="AO63" s="7"/>
      <c r="AP63" s="15">
        <f>ROUND(AP56+AP59-AP62,5)</f>
        <v>0</v>
      </c>
      <c r="AQ63" s="7"/>
      <c r="AR63" s="15">
        <f>ROUND((AN63-AP63),5)</f>
        <v>-7310</v>
      </c>
      <c r="AS63" s="7"/>
      <c r="AT63" s="16">
        <f>ROUND(IF(AP63=0, IF(AN63=0, 0, 1), AN63/AP63),5)</f>
        <v>1</v>
      </c>
      <c r="AU63" s="7"/>
      <c r="AV63" s="15">
        <f>ROUND(AV56+AV59-AV62,5)</f>
        <v>-18994.5</v>
      </c>
      <c r="AW63" s="7"/>
      <c r="AX63" s="15">
        <f>ROUND(AX56+AX59-AX62,5)</f>
        <v>0</v>
      </c>
      <c r="AY63" s="7"/>
      <c r="AZ63" s="15">
        <f>ROUND((AV63-AX63),5)</f>
        <v>-18994.5</v>
      </c>
      <c r="BA63" s="7"/>
      <c r="BB63" s="16">
        <f>ROUND(IF(AX63=0, IF(AV63=0, 0, 1), AV63/AX63),5)</f>
        <v>1</v>
      </c>
      <c r="BC63" s="7"/>
      <c r="BD63" s="15">
        <f>ROUND(BD56+BD59-BD62,5)</f>
        <v>0</v>
      </c>
      <c r="BE63" s="7"/>
      <c r="BF63" s="7"/>
      <c r="BG63" s="7"/>
      <c r="BH63" s="7"/>
      <c r="BI63" s="7"/>
      <c r="BJ63" s="7"/>
      <c r="BK63" s="7"/>
      <c r="BL63" s="15">
        <f>ROUND(BL56+BL59-BL62,5)</f>
        <v>0</v>
      </c>
      <c r="BM63" s="7"/>
      <c r="BN63" s="7"/>
      <c r="BO63" s="7"/>
      <c r="BP63" s="7"/>
      <c r="BQ63" s="7"/>
      <c r="BR63" s="7"/>
      <c r="BS63" s="7"/>
      <c r="BT63" s="15">
        <f>ROUND(BT56+BT59-BT62,5)</f>
        <v>0</v>
      </c>
      <c r="BU63" s="7"/>
      <c r="BV63" s="7"/>
      <c r="BW63" s="7"/>
      <c r="BX63" s="7"/>
      <c r="BY63" s="7"/>
      <c r="BZ63" s="7"/>
      <c r="CA63" s="7"/>
      <c r="CB63" s="15">
        <f>ROUND(CB56+CB59-CB62,5)</f>
        <v>0</v>
      </c>
      <c r="CC63" s="7"/>
      <c r="CD63" s="7"/>
      <c r="CE63" s="7"/>
      <c r="CF63" s="7"/>
      <c r="CG63" s="7"/>
      <c r="CH63" s="7"/>
      <c r="CI63" s="7"/>
      <c r="CJ63" s="15">
        <f>ROUND(CJ56+CJ59-CJ62,5)</f>
        <v>0</v>
      </c>
      <c r="CK63" s="7"/>
      <c r="CL63" s="7"/>
      <c r="CM63" s="7"/>
      <c r="CN63" s="7"/>
      <c r="CO63" s="7"/>
      <c r="CP63" s="7"/>
      <c r="CQ63" s="7"/>
      <c r="CR63" s="15">
        <f>ROUND(CR56+CR59-CR62,5)</f>
        <v>0</v>
      </c>
      <c r="CS63" s="7"/>
      <c r="CT63" s="7"/>
      <c r="CU63" s="7"/>
      <c r="CV63" s="7"/>
      <c r="CW63" s="7"/>
      <c r="CX63" s="7"/>
      <c r="CY63" s="7"/>
      <c r="CZ63" s="7"/>
      <c r="DA63" s="15">
        <f>ROUND(H63+P63+X63+AF63+AN63+AV63+BD63+BL63+BT63+CB63+CJ63+CR63,5)</f>
        <v>-4.4000000000000004</v>
      </c>
      <c r="DB63" s="7"/>
      <c r="DC63" s="15">
        <f>ROUND(J63+R63+Z63+AH63+AP63+AX63+BF63+BN63+BV63+CD63+CL63+CT63,5)</f>
        <v>-4.4000000000000004</v>
      </c>
      <c r="DD63" s="7"/>
      <c r="DE63" s="6">
        <f t="shared" si="0"/>
        <v>0</v>
      </c>
      <c r="DF63" s="7"/>
      <c r="DG63" s="16">
        <f>ROUND(IF(DC63=0, IF(DA63=0, 0, 1), DA63/DC63),5)</f>
        <v>1</v>
      </c>
    </row>
    <row r="64" spans="1:111" s="19" customFormat="1" ht="10.8" hidden="1" thickBot="1" x14ac:dyDescent="0.25">
      <c r="A64" s="2" t="s">
        <v>75</v>
      </c>
      <c r="B64" s="2"/>
      <c r="C64" s="2"/>
      <c r="D64" s="2"/>
      <c r="E64" s="2"/>
      <c r="F64" s="2"/>
      <c r="G64" s="2"/>
      <c r="H64" s="17">
        <f>ROUND(H55+H63,5)</f>
        <v>-4129.1000000000004</v>
      </c>
      <c r="I64" s="2"/>
      <c r="J64" s="17">
        <f>ROUND(J55+J63,5)</f>
        <v>-7839.4</v>
      </c>
      <c r="K64" s="2"/>
      <c r="L64" s="17">
        <f>ROUND((H64-J64),5)</f>
        <v>3710.3</v>
      </c>
      <c r="M64" s="2"/>
      <c r="N64" s="18">
        <f>ROUND(IF(J64=0, IF(H64=0, 0, 1), H64/J64),5)</f>
        <v>0.52671000000000001</v>
      </c>
      <c r="O64" s="2"/>
      <c r="P64" s="17">
        <f>ROUND(P55+P63,5)</f>
        <v>4999.6000000000004</v>
      </c>
      <c r="Q64" s="2"/>
      <c r="R64" s="17">
        <f>ROUND(R55+R63,5)</f>
        <v>0</v>
      </c>
      <c r="S64" s="2"/>
      <c r="T64" s="17">
        <f>ROUND((P64-R64),5)</f>
        <v>4999.6000000000004</v>
      </c>
      <c r="U64" s="2"/>
      <c r="V64" s="18">
        <f>ROUND(IF(R64=0, IF(P64=0, 0, 1), P64/R64),5)</f>
        <v>1</v>
      </c>
      <c r="W64" s="2"/>
      <c r="X64" s="17">
        <f>ROUND(X55+X63,5)</f>
        <v>85892.12</v>
      </c>
      <c r="Y64" s="2"/>
      <c r="Z64" s="17">
        <f>ROUND(Z55+Z63,5)</f>
        <v>0</v>
      </c>
      <c r="AA64" s="2"/>
      <c r="AB64" s="17">
        <f>ROUND((X64-Z64),5)</f>
        <v>85892.12</v>
      </c>
      <c r="AC64" s="2"/>
      <c r="AD64" s="18">
        <f>ROUND(IF(Z64=0, IF(X64=0, 0, 1), X64/Z64),5)</f>
        <v>1</v>
      </c>
      <c r="AE64" s="2"/>
      <c r="AF64" s="17">
        <f>ROUND(AF55+AF63,5)</f>
        <v>6314.1</v>
      </c>
      <c r="AG64" s="2"/>
      <c r="AH64" s="17">
        <f>ROUND(AH55+AH63,5)</f>
        <v>0</v>
      </c>
      <c r="AI64" s="2"/>
      <c r="AJ64" s="17">
        <f>ROUND((AF64-AH64),5)</f>
        <v>6314.1</v>
      </c>
      <c r="AK64" s="2"/>
      <c r="AL64" s="18">
        <f>ROUND(IF(AH64=0, IF(AF64=0, 0, 1), AF64/AH64),5)</f>
        <v>1</v>
      </c>
      <c r="AM64" s="2"/>
      <c r="AN64" s="17">
        <f>ROUND(AN55+AN63,5)</f>
        <v>3273.11</v>
      </c>
      <c r="AO64" s="2"/>
      <c r="AP64" s="17">
        <f>ROUND(AP55+AP63,5)</f>
        <v>0</v>
      </c>
      <c r="AQ64" s="2"/>
      <c r="AR64" s="17">
        <f>ROUND((AN64-AP64),5)</f>
        <v>3273.11</v>
      </c>
      <c r="AS64" s="2"/>
      <c r="AT64" s="18">
        <f>ROUND(IF(AP64=0, IF(AN64=0, 0, 1), AN64/AP64),5)</f>
        <v>1</v>
      </c>
      <c r="AU64" s="2"/>
      <c r="AV64" s="17">
        <f>ROUND(AV55+AV63,5)</f>
        <v>-15856.68</v>
      </c>
      <c r="AW64" s="2"/>
      <c r="AX64" s="17">
        <f>ROUND(AX55+AX63,5)</f>
        <v>0</v>
      </c>
      <c r="AY64" s="2"/>
      <c r="AZ64" s="17">
        <f>ROUND((AV64-AX64),5)</f>
        <v>-15856.68</v>
      </c>
      <c r="BA64" s="2"/>
      <c r="BB64" s="18">
        <f>ROUND(IF(AX64=0, IF(AV64=0, 0, 1), AV64/AX64),5)</f>
        <v>1</v>
      </c>
      <c r="BC64" s="2"/>
      <c r="BD64" s="17">
        <f>ROUND(BD55+BD63,5)</f>
        <v>-5129.04</v>
      </c>
      <c r="BE64" s="2"/>
      <c r="BF64" s="2"/>
      <c r="BG64" s="2"/>
      <c r="BH64" s="2"/>
      <c r="BI64" s="2"/>
      <c r="BJ64" s="2"/>
      <c r="BK64" s="2"/>
      <c r="BL64" s="17">
        <f>ROUND(BL55+BL63,5)</f>
        <v>508.09</v>
      </c>
      <c r="BM64" s="2"/>
      <c r="BN64" s="2"/>
      <c r="BO64" s="2"/>
      <c r="BP64" s="2"/>
      <c r="BQ64" s="2"/>
      <c r="BR64" s="2"/>
      <c r="BS64" s="2"/>
      <c r="BT64" s="17">
        <f>ROUND(BT55+BT63,5)</f>
        <v>-6038.34</v>
      </c>
      <c r="BU64" s="2"/>
      <c r="BV64" s="2"/>
      <c r="BW64" s="2"/>
      <c r="BX64" s="2"/>
      <c r="BY64" s="2"/>
      <c r="BZ64" s="2"/>
      <c r="CA64" s="2"/>
      <c r="CB64" s="17">
        <f>ROUND(CB55+CB63,5)</f>
        <v>-16678.87</v>
      </c>
      <c r="CC64" s="2"/>
      <c r="CD64" s="2"/>
      <c r="CE64" s="2"/>
      <c r="CF64" s="2"/>
      <c r="CG64" s="2"/>
      <c r="CH64" s="2"/>
      <c r="CI64" s="2"/>
      <c r="CJ64" s="17">
        <f>ROUND(CJ55+CJ63,5)</f>
        <v>-2939.33</v>
      </c>
      <c r="CK64" s="2"/>
      <c r="CL64" s="2"/>
      <c r="CM64" s="2"/>
      <c r="CN64" s="2"/>
      <c r="CO64" s="2"/>
      <c r="CP64" s="2"/>
      <c r="CQ64" s="2"/>
      <c r="CR64" s="17">
        <f>ROUND(CR55+CR63,5)</f>
        <v>-12354.44</v>
      </c>
      <c r="CS64" s="2"/>
      <c r="CT64" s="2"/>
      <c r="CU64" s="2"/>
      <c r="CV64" s="2"/>
      <c r="CW64" s="2"/>
      <c r="CX64" s="2"/>
      <c r="CY64" s="2"/>
      <c r="CZ64" s="2"/>
      <c r="DA64" s="17">
        <f>ROUND(H64+P64+X64+AF64+AN64+AV64+BD64+BL64+BT64+CB64+CJ64+CR64,5)</f>
        <v>37861.22</v>
      </c>
      <c r="DB64" s="2"/>
      <c r="DC64" s="17">
        <f>ROUND(J64+R64+Z64+AH64+AP64+AX64+BF64+BN64+BV64+CD64+CL64+CT64,5)</f>
        <v>-7839.4</v>
      </c>
      <c r="DD64" s="2"/>
      <c r="DE64" s="6">
        <f t="shared" si="0"/>
        <v>-45700.62</v>
      </c>
      <c r="DF64" s="2"/>
      <c r="DG64" s="18">
        <f>ROUND(IF(DC64=0, IF(DA64=0, 0, 1), DA64/DC64),5)</f>
        <v>-4.8296099999999997</v>
      </c>
    </row>
  </sheetData>
  <pageMargins left="0.7" right="0.7" top="0.75" bottom="0.75" header="0.1" footer="0.3"/>
  <pageSetup orientation="portrait" horizontalDpi="0" verticalDpi="0" r:id="rId1"/>
  <headerFooter>
    <oddHeader>&amp;L&amp;"Arial,Bold"&amp;8 10:36 AM
&amp;"Arial,Bold"&amp;8 06/29/21
&amp;"Arial,Bold"&amp;8 Cash Basis&amp;C&amp;"Arial,Bold"&amp;12 Johnson County Tourism Association
&amp;"Arial,Bold"&amp;14 Profit &amp;&amp; Loss Budget vs. Actual-Board Report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Chanda</dc:creator>
  <cp:lastModifiedBy>Chanda</cp:lastModifiedBy>
  <cp:lastPrinted>2021-06-29T16:51:02Z</cp:lastPrinted>
  <dcterms:created xsi:type="dcterms:W3CDTF">2021-06-29T16:36:16Z</dcterms:created>
  <dcterms:modified xsi:type="dcterms:W3CDTF">2021-06-29T16:51:28Z</dcterms:modified>
</cp:coreProperties>
</file>