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issioners\JC SPECIAL DISTRICTS\Cemetery\Financials 2023\"/>
    </mc:Choice>
  </mc:AlternateContent>
  <xr:revisionPtr revIDLastSave="0" documentId="8_{BB3FE616-2A79-4B4D-95B2-56CA741B54AF}" xr6:coauthVersionLast="47" xr6:coauthVersionMax="47" xr10:uidLastSave="{00000000-0000-0000-0000-000000000000}"/>
  <bookViews>
    <workbookView xWindow="-28920" yWindow="-120" windowWidth="29040" windowHeight="15840" activeTab="1" xr2:uid="{9ED051CF-04AD-4F38-89B8-42DF1B2B59A9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Sheet1!$BC$1</definedName>
    <definedName name="QB_COLUMN_59201" localSheetId="1" hidden="1">Sheet1!$G$2</definedName>
    <definedName name="QB_COLUMN_592010" localSheetId="1" hidden="1">Sheet1!$CA$2</definedName>
    <definedName name="QB_COLUMN_592011" localSheetId="1" hidden="1">Sheet1!$CI$2</definedName>
    <definedName name="QB_COLUMN_592012" localSheetId="1" hidden="1">Sheet1!$CQ$2</definedName>
    <definedName name="QB_COLUMN_59202" localSheetId="1" hidden="1">Sheet1!$O$2</definedName>
    <definedName name="QB_COLUMN_59203" localSheetId="1" hidden="1">Sheet1!$W$2</definedName>
    <definedName name="QB_COLUMN_59204" localSheetId="1" hidden="1">Sheet1!$AE$2</definedName>
    <definedName name="QB_COLUMN_59205" localSheetId="1" hidden="1">Sheet1!$AM$2</definedName>
    <definedName name="QB_COLUMN_59206" localSheetId="1" hidden="1">Sheet1!$AU$2</definedName>
    <definedName name="QB_COLUMN_59207" localSheetId="1" hidden="1">Sheet1!$BC$2</definedName>
    <definedName name="QB_COLUMN_59208" localSheetId="1" hidden="1">Sheet1!$BK$2</definedName>
    <definedName name="QB_COLUMN_59209" localSheetId="1" hidden="1">Sheet1!$BS$2</definedName>
    <definedName name="QB_COLUMN_59300" localSheetId="1" hidden="1">Sheet1!$CY$2</definedName>
    <definedName name="QB_COLUMN_63620" localSheetId="1" hidden="1">Sheet1!$DC$2</definedName>
    <definedName name="QB_COLUMN_63621" localSheetId="1" hidden="1">Sheet1!$K$2</definedName>
    <definedName name="QB_COLUMN_636210" localSheetId="1" hidden="1">Sheet1!$CE$2</definedName>
    <definedName name="QB_COLUMN_636211" localSheetId="1" hidden="1">Sheet1!$CM$2</definedName>
    <definedName name="QB_COLUMN_636212" localSheetId="1" hidden="1">Sheet1!$CU$2</definedName>
    <definedName name="QB_COLUMN_63622" localSheetId="1" hidden="1">Sheet1!$S$2</definedName>
    <definedName name="QB_COLUMN_63623" localSheetId="1" hidden="1">Sheet1!$AA$2</definedName>
    <definedName name="QB_COLUMN_63624" localSheetId="1" hidden="1">Sheet1!$AI$2</definedName>
    <definedName name="QB_COLUMN_63625" localSheetId="1" hidden="1">Sheet1!$AQ$2</definedName>
    <definedName name="QB_COLUMN_63626" localSheetId="1" hidden="1">Sheet1!$AY$2</definedName>
    <definedName name="QB_COLUMN_63627" localSheetId="1" hidden="1">Sheet1!$BG$2</definedName>
    <definedName name="QB_COLUMN_63628" localSheetId="1" hidden="1">Sheet1!$BO$2</definedName>
    <definedName name="QB_COLUMN_63629" localSheetId="1" hidden="1">Sheet1!$BW$2</definedName>
    <definedName name="QB_COLUMN_64430" localSheetId="1" hidden="1">Sheet1!$DE$2</definedName>
    <definedName name="QB_COLUMN_64431" localSheetId="1" hidden="1">Sheet1!$M$2</definedName>
    <definedName name="QB_COLUMN_644310" localSheetId="1" hidden="1">Sheet1!$CG$2</definedName>
    <definedName name="QB_COLUMN_644311" localSheetId="1" hidden="1">Sheet1!$CO$2</definedName>
    <definedName name="QB_COLUMN_644312" localSheetId="1" hidden="1">Sheet1!$CW$2</definedName>
    <definedName name="QB_COLUMN_64432" localSheetId="1" hidden="1">Sheet1!$U$2</definedName>
    <definedName name="QB_COLUMN_64433" localSheetId="1" hidden="1">Sheet1!$AC$2</definedName>
    <definedName name="QB_COLUMN_64434" localSheetId="1" hidden="1">Sheet1!$AK$2</definedName>
    <definedName name="QB_COLUMN_64435" localSheetId="1" hidden="1">Sheet1!$AS$2</definedName>
    <definedName name="QB_COLUMN_64436" localSheetId="1" hidden="1">Sheet1!$BA$2</definedName>
    <definedName name="QB_COLUMN_64437" localSheetId="1" hidden="1">Sheet1!$BI$2</definedName>
    <definedName name="QB_COLUMN_64438" localSheetId="1" hidden="1">Sheet1!$BQ$2</definedName>
    <definedName name="QB_COLUMN_64439" localSheetId="1" hidden="1">Sheet1!$BY$2</definedName>
    <definedName name="QB_COLUMN_76211" localSheetId="1" hidden="1">Sheet1!$I$2</definedName>
    <definedName name="QB_COLUMN_762110" localSheetId="1" hidden="1">Sheet1!$CC$2</definedName>
    <definedName name="QB_COLUMN_762111" localSheetId="1" hidden="1">Sheet1!$CK$2</definedName>
    <definedName name="QB_COLUMN_762112" localSheetId="1" hidden="1">Sheet1!$CS$2</definedName>
    <definedName name="QB_COLUMN_76212" localSheetId="1" hidden="1">Sheet1!$Q$2</definedName>
    <definedName name="QB_COLUMN_76213" localSheetId="1" hidden="1">Sheet1!$Y$2</definedName>
    <definedName name="QB_COLUMN_76214" localSheetId="1" hidden="1">Sheet1!$AG$2</definedName>
    <definedName name="QB_COLUMN_76215" localSheetId="1" hidden="1">Sheet1!$AO$2</definedName>
    <definedName name="QB_COLUMN_76216" localSheetId="1" hidden="1">Sheet1!$AW$2</definedName>
    <definedName name="QB_COLUMN_76217" localSheetId="1" hidden="1">Sheet1!$BE$2</definedName>
    <definedName name="QB_COLUMN_76218" localSheetId="1" hidden="1">Sheet1!$BM$2</definedName>
    <definedName name="QB_COLUMN_76219" localSheetId="1" hidden="1">Sheet1!$BU$2</definedName>
    <definedName name="QB_COLUMN_76310" localSheetId="1" hidden="1">Sheet1!$DA$2</definedName>
    <definedName name="QB_DATA_0" localSheetId="1" hidden="1">Sheet1!$6:$6,Sheet1!$7:$7,Sheet1!$8:$8,Sheet1!$10:$10,Sheet1!$11:$11,Sheet1!$12:$12,Sheet1!$13:$13,Sheet1!$14:$14,Sheet1!$18:$18,Sheet1!$19:$19,Sheet1!$20:$20,Sheet1!$21:$21,Sheet1!$22:$22,Sheet1!$23:$23,Sheet1!$24:$24,Sheet1!$25:$25</definedName>
    <definedName name="QB_DATA_1" localSheetId="1" hidden="1">Sheet1!$26:$26,Sheet1!$27:$27,Sheet1!$28:$28,Sheet1!$29:$29,Sheet1!$30:$30,Sheet1!$31:$31,Sheet1!$32:$32,Sheet1!$33:$33,Sheet1!$34:$34,Sheet1!$35:$35,Sheet1!$36:$36,Sheet1!$37:$37,Sheet1!$38:$38,Sheet1!$39:$39,Sheet1!$40:$40,Sheet1!$41:$41</definedName>
    <definedName name="QB_DATA_2" localSheetId="1" hidden="1">Sheet1!$42:$42,Sheet1!$43:$43,Sheet1!$45:$45,Sheet1!$46:$46,Sheet1!$47:$47,Sheet1!$49:$49,Sheet1!$50:$50,Sheet1!$51:$51,Sheet1!$52:$52,Sheet1!$53:$53,Sheet1!$54:$54,Sheet1!$55:$55,Sheet1!$56:$56,Sheet1!$57:$57,Sheet1!$58:$58,Sheet1!$59:$59</definedName>
    <definedName name="QB_DATA_3" localSheetId="1" hidden="1">Sheet1!$60:$60,Sheet1!$61:$61,Sheet1!$62:$62,Sheet1!$63:$63,Sheet1!$64:$64,Sheet1!$65:$65,Sheet1!$66:$66,Sheet1!$71:$71,Sheet1!$73:$73,Sheet1!$74:$74,Sheet1!$75:$75,Sheet1!$77:$77</definedName>
    <definedName name="QB_FORMULA_0" localSheetId="1" hidden="1">Sheet1!$CY$6,Sheet1!$CY$7,Sheet1!$K$8,Sheet1!$M$8,Sheet1!$S$8,Sheet1!$U$8,Sheet1!$AA$8,Sheet1!$AC$8,Sheet1!$AI$8,Sheet1!$AK$8,Sheet1!$AQ$8,Sheet1!$AS$8,Sheet1!$AY$8,Sheet1!$BA$8,Sheet1!$CY$8,Sheet1!$DA$8</definedName>
    <definedName name="QB_FORMULA_1" localSheetId="1" hidden="1">Sheet1!$DC$8,Sheet1!$DE$8,Sheet1!$G$9,Sheet1!$I$9,Sheet1!$K$9,Sheet1!$M$9,Sheet1!$O$9,Sheet1!$Q$9,Sheet1!$S$9,Sheet1!$U$9,Sheet1!$W$9,Sheet1!$Y$9,Sheet1!$AA$9,Sheet1!$AC$9,Sheet1!$AE$9,Sheet1!$AG$9</definedName>
    <definedName name="QB_FORMULA_10" localSheetId="1" hidden="1">Sheet1!$Y$16,Sheet1!$AA$16,Sheet1!$AC$16,Sheet1!$AE$16,Sheet1!$AG$16,Sheet1!$AI$16,Sheet1!$AK$16,Sheet1!$AM$16,Sheet1!$AO$16,Sheet1!$AQ$16,Sheet1!$AS$16,Sheet1!$AU$16,Sheet1!$AW$16,Sheet1!$AY$16,Sheet1!$BA$16,Sheet1!$BC$16</definedName>
    <definedName name="QB_FORMULA_11" localSheetId="1" hidden="1">Sheet1!$BK$16,Sheet1!$BS$16,Sheet1!$CA$16,Sheet1!$CI$16,Sheet1!$CQ$16,Sheet1!$CY$16,Sheet1!$DA$16,Sheet1!$DC$16,Sheet1!$DE$16,Sheet1!$K$18,Sheet1!$M$18,Sheet1!$S$18,Sheet1!$U$18,Sheet1!$AA$18,Sheet1!$AC$18,Sheet1!$AI$18</definedName>
    <definedName name="QB_FORMULA_12" localSheetId="1" hidden="1">Sheet1!$AK$18,Sheet1!$AQ$18,Sheet1!$AS$18,Sheet1!$AY$18,Sheet1!$BA$18,Sheet1!$CY$18,Sheet1!$DA$18,Sheet1!$DC$18,Sheet1!$DE$18,Sheet1!$K$19,Sheet1!$M$19,Sheet1!$S$19,Sheet1!$U$19,Sheet1!$AA$19,Sheet1!$AC$19,Sheet1!$AI$19</definedName>
    <definedName name="QB_FORMULA_13" localSheetId="1" hidden="1">Sheet1!$AK$19,Sheet1!$AQ$19,Sheet1!$AS$19,Sheet1!$AY$19,Sheet1!$BA$19,Sheet1!$CY$19,Sheet1!$DA$19,Sheet1!$DC$19,Sheet1!$DE$19,Sheet1!$K$20,Sheet1!$M$20,Sheet1!$S$20,Sheet1!$U$20,Sheet1!$AA$20,Sheet1!$AC$20,Sheet1!$AI$20</definedName>
    <definedName name="QB_FORMULA_14" localSheetId="1" hidden="1">Sheet1!$AK$20,Sheet1!$AQ$20,Sheet1!$AS$20,Sheet1!$AY$20,Sheet1!$BA$20,Sheet1!$CY$20,Sheet1!$DA$20,Sheet1!$DC$20,Sheet1!$DE$20,Sheet1!$K$21,Sheet1!$M$21,Sheet1!$S$21,Sheet1!$U$21,Sheet1!$AA$21,Sheet1!$AC$21,Sheet1!$AI$21</definedName>
    <definedName name="QB_FORMULA_15" localSheetId="1" hidden="1">Sheet1!$AK$21,Sheet1!$AQ$21,Sheet1!$AS$21,Sheet1!$AY$21,Sheet1!$BA$21,Sheet1!$CY$21,Sheet1!$DA$21,Sheet1!$DC$21,Sheet1!$DE$21,Sheet1!$K$22,Sheet1!$M$22,Sheet1!$S$22,Sheet1!$U$22,Sheet1!$AA$22,Sheet1!$AC$22,Sheet1!$AI$22</definedName>
    <definedName name="QB_FORMULA_16" localSheetId="1" hidden="1">Sheet1!$AK$22,Sheet1!$AQ$22,Sheet1!$AS$22,Sheet1!$AY$22,Sheet1!$BA$22,Sheet1!$CY$22,Sheet1!$DA$22,Sheet1!$DC$22,Sheet1!$DE$22,Sheet1!$K$23,Sheet1!$M$23,Sheet1!$S$23,Sheet1!$U$23,Sheet1!$AA$23,Sheet1!$AC$23,Sheet1!$AI$23</definedName>
    <definedName name="QB_FORMULA_17" localSheetId="1" hidden="1">Sheet1!$AK$23,Sheet1!$AQ$23,Sheet1!$AS$23,Sheet1!$AY$23,Sheet1!$BA$23,Sheet1!$CY$23,Sheet1!$DA$23,Sheet1!$DC$23,Sheet1!$DE$23,Sheet1!$K$24,Sheet1!$M$24,Sheet1!$S$24,Sheet1!$U$24,Sheet1!$AA$24,Sheet1!$AC$24,Sheet1!$AI$24</definedName>
    <definedName name="QB_FORMULA_18" localSheetId="1" hidden="1">Sheet1!$AK$24,Sheet1!$AQ$24,Sheet1!$AS$24,Sheet1!$AY$24,Sheet1!$BA$24,Sheet1!$CY$24,Sheet1!$DA$24,Sheet1!$DC$24,Sheet1!$DE$24,Sheet1!$K$25,Sheet1!$M$25,Sheet1!$S$25,Sheet1!$U$25,Sheet1!$AA$25,Sheet1!$AC$25,Sheet1!$AI$25</definedName>
    <definedName name="QB_FORMULA_19" localSheetId="1" hidden="1">Sheet1!$AK$25,Sheet1!$AQ$25,Sheet1!$AS$25,Sheet1!$AY$25,Sheet1!$BA$25,Sheet1!$CY$25,Sheet1!$DA$25,Sheet1!$DC$25,Sheet1!$DE$25,Sheet1!$K$26,Sheet1!$M$26,Sheet1!$S$26,Sheet1!$U$26,Sheet1!$AA$26,Sheet1!$AC$26,Sheet1!$AI$26</definedName>
    <definedName name="QB_FORMULA_2" localSheetId="1" hidden="1">Sheet1!$AI$9,Sheet1!$AK$9,Sheet1!$AM$9,Sheet1!$AO$9,Sheet1!$AQ$9,Sheet1!$AS$9,Sheet1!$AU$9,Sheet1!$AW$9,Sheet1!$AY$9,Sheet1!$BA$9,Sheet1!$BC$9,Sheet1!$BK$9,Sheet1!$BS$9,Sheet1!$CA$9,Sheet1!$CI$9,Sheet1!$CQ$9</definedName>
    <definedName name="QB_FORMULA_20" localSheetId="1" hidden="1">Sheet1!$AK$26,Sheet1!$AQ$26,Sheet1!$AS$26,Sheet1!$AY$26,Sheet1!$BA$26,Sheet1!$CY$26,Sheet1!$DA$26,Sheet1!$DC$26,Sheet1!$DE$26,Sheet1!$K$27,Sheet1!$M$27,Sheet1!$S$27,Sheet1!$U$27,Sheet1!$AA$27,Sheet1!$AC$27,Sheet1!$AI$27</definedName>
    <definedName name="QB_FORMULA_21" localSheetId="1" hidden="1">Sheet1!$AK$27,Sheet1!$AQ$27,Sheet1!$AS$27,Sheet1!$AY$27,Sheet1!$BA$27,Sheet1!$CY$27,Sheet1!$DA$27,Sheet1!$DC$27,Sheet1!$DE$27,Sheet1!$K$28,Sheet1!$M$28,Sheet1!$S$28,Sheet1!$U$28,Sheet1!$AA$28,Sheet1!$AC$28,Sheet1!$AI$28</definedName>
    <definedName name="QB_FORMULA_22" localSheetId="1" hidden="1">Sheet1!$AK$28,Sheet1!$AQ$28,Sheet1!$AS$28,Sheet1!$AY$28,Sheet1!$BA$28,Sheet1!$CY$28,Sheet1!$DA$28,Sheet1!$DC$28,Sheet1!$DE$28,Sheet1!$K$29,Sheet1!$M$29,Sheet1!$S$29,Sheet1!$U$29,Sheet1!$AA$29,Sheet1!$AC$29,Sheet1!$AI$29</definedName>
    <definedName name="QB_FORMULA_23" localSheetId="1" hidden="1">Sheet1!$AK$29,Sheet1!$AQ$29,Sheet1!$AS$29,Sheet1!$AY$29,Sheet1!$BA$29,Sheet1!$CY$29,Sheet1!$DA$29,Sheet1!$DC$29,Sheet1!$DE$29,Sheet1!$K$30,Sheet1!$M$30,Sheet1!$S$30,Sheet1!$U$30,Sheet1!$AA$30,Sheet1!$AC$30,Sheet1!$AI$30</definedName>
    <definedName name="QB_FORMULA_24" localSheetId="1" hidden="1">Sheet1!$AK$30,Sheet1!$AQ$30,Sheet1!$AS$30,Sheet1!$AY$30,Sheet1!$BA$30,Sheet1!$CY$30,Sheet1!$DA$30,Sheet1!$DC$30,Sheet1!$DE$30,Sheet1!$K$31,Sheet1!$M$31,Sheet1!$S$31,Sheet1!$U$31,Sheet1!$AA$31,Sheet1!$AC$31,Sheet1!$AI$31</definedName>
    <definedName name="QB_FORMULA_25" localSheetId="1" hidden="1">Sheet1!$AK$31,Sheet1!$AQ$31,Sheet1!$AS$31,Sheet1!$AY$31,Sheet1!$BA$31,Sheet1!$CY$31,Sheet1!$DA$31,Sheet1!$DC$31,Sheet1!$DE$31,Sheet1!$K$32,Sheet1!$M$32,Sheet1!$S$32,Sheet1!$U$32,Sheet1!$AA$32,Sheet1!$AC$32,Sheet1!$AI$32</definedName>
    <definedName name="QB_FORMULA_26" localSheetId="1" hidden="1">Sheet1!$AK$32,Sheet1!$AQ$32,Sheet1!$AS$32,Sheet1!$AY$32,Sheet1!$BA$32,Sheet1!$CY$32,Sheet1!$DA$32,Sheet1!$DC$32,Sheet1!$DE$32,Sheet1!$K$33,Sheet1!$M$33,Sheet1!$S$33,Sheet1!$U$33,Sheet1!$AA$33,Sheet1!$AC$33,Sheet1!$AI$33</definedName>
    <definedName name="QB_FORMULA_27" localSheetId="1" hidden="1">Sheet1!$AK$33,Sheet1!$AQ$33,Sheet1!$AS$33,Sheet1!$AY$33,Sheet1!$BA$33,Sheet1!$CY$33,Sheet1!$DA$33,Sheet1!$DC$33,Sheet1!$DE$33,Sheet1!$K$34,Sheet1!$M$34,Sheet1!$S$34,Sheet1!$U$34,Sheet1!$AA$34,Sheet1!$AC$34,Sheet1!$AI$34</definedName>
    <definedName name="QB_FORMULA_28" localSheetId="1" hidden="1">Sheet1!$AK$34,Sheet1!$AQ$34,Sheet1!$AS$34,Sheet1!$AY$34,Sheet1!$BA$34,Sheet1!$CY$34,Sheet1!$DA$34,Sheet1!$DC$34,Sheet1!$DE$34,Sheet1!$K$35,Sheet1!$M$35,Sheet1!$S$35,Sheet1!$U$35,Sheet1!$AA$35,Sheet1!$AC$35,Sheet1!$AI$35</definedName>
    <definedName name="QB_FORMULA_29" localSheetId="1" hidden="1">Sheet1!$AK$35,Sheet1!$AQ$35,Sheet1!$AS$35,Sheet1!$AY$35,Sheet1!$BA$35,Sheet1!$CY$35,Sheet1!$DA$35,Sheet1!$DC$35,Sheet1!$DE$35,Sheet1!$K$36,Sheet1!$M$36,Sheet1!$S$36,Sheet1!$U$36,Sheet1!$AA$36,Sheet1!$AC$36,Sheet1!$AI$36</definedName>
    <definedName name="QB_FORMULA_3" localSheetId="1" hidden="1">Sheet1!$CY$9,Sheet1!$DA$9,Sheet1!$DC$9,Sheet1!$DE$9,Sheet1!$K$10,Sheet1!$M$10,Sheet1!$S$10,Sheet1!$U$10,Sheet1!$AA$10,Sheet1!$AC$10,Sheet1!$AI$10,Sheet1!$AK$10,Sheet1!$AQ$10,Sheet1!$AS$10,Sheet1!$AY$10,Sheet1!$BA$10</definedName>
    <definedName name="QB_FORMULA_30" localSheetId="1" hidden="1">Sheet1!$AK$36,Sheet1!$AQ$36,Sheet1!$AS$36,Sheet1!$AY$36,Sheet1!$BA$36,Sheet1!$CY$36,Sheet1!$DA$36,Sheet1!$DC$36,Sheet1!$DE$36,Sheet1!$K$37,Sheet1!$M$37,Sheet1!$S$37,Sheet1!$U$37,Sheet1!$AA$37,Sheet1!$AC$37,Sheet1!$AI$37</definedName>
    <definedName name="QB_FORMULA_31" localSheetId="1" hidden="1">Sheet1!$AK$37,Sheet1!$AQ$37,Sheet1!$AS$37,Sheet1!$AY$37,Sheet1!$BA$37,Sheet1!$CY$37,Sheet1!$DA$37,Sheet1!$DC$37,Sheet1!$DE$37,Sheet1!$K$38,Sheet1!$M$38,Sheet1!$S$38,Sheet1!$U$38,Sheet1!$AA$38,Sheet1!$AC$38,Sheet1!$AI$38</definedName>
    <definedName name="QB_FORMULA_32" localSheetId="1" hidden="1">Sheet1!$AK$38,Sheet1!$AQ$38,Sheet1!$AS$38,Sheet1!$AY$38,Sheet1!$BA$38,Sheet1!$CY$38,Sheet1!$DA$38,Sheet1!$DC$38,Sheet1!$DE$38,Sheet1!$K$39,Sheet1!$M$39,Sheet1!$S$39,Sheet1!$U$39,Sheet1!$AA$39,Sheet1!$AC$39,Sheet1!$AI$39</definedName>
    <definedName name="QB_FORMULA_33" localSheetId="1" hidden="1">Sheet1!$AK$39,Sheet1!$AQ$39,Sheet1!$AS$39,Sheet1!$AY$39,Sheet1!$BA$39,Sheet1!$CY$39,Sheet1!$DA$39,Sheet1!$DC$39,Sheet1!$DE$39,Sheet1!$K$40,Sheet1!$M$40,Sheet1!$S$40,Sheet1!$U$40,Sheet1!$AA$40,Sheet1!$AC$40,Sheet1!$AI$40</definedName>
    <definedName name="QB_FORMULA_34" localSheetId="1" hidden="1">Sheet1!$AK$40,Sheet1!$AQ$40,Sheet1!$AS$40,Sheet1!$AY$40,Sheet1!$BA$40,Sheet1!$CY$40,Sheet1!$DA$40,Sheet1!$DC$40,Sheet1!$DE$40,Sheet1!$K$41,Sheet1!$M$41,Sheet1!$S$41,Sheet1!$U$41,Sheet1!$AA$41,Sheet1!$AC$41,Sheet1!$AI$41</definedName>
    <definedName name="QB_FORMULA_35" localSheetId="1" hidden="1">Sheet1!$AK$41,Sheet1!$AQ$41,Sheet1!$AS$41,Sheet1!$AY$41,Sheet1!$BA$41,Sheet1!$CY$41,Sheet1!$DA$41,Sheet1!$DC$41,Sheet1!$DE$41,Sheet1!$K$42,Sheet1!$M$42,Sheet1!$S$42,Sheet1!$U$42,Sheet1!$AA$42,Sheet1!$AC$42,Sheet1!$AI$42</definedName>
    <definedName name="QB_FORMULA_36" localSheetId="1" hidden="1">Sheet1!$AK$42,Sheet1!$AQ$42,Sheet1!$AS$42,Sheet1!$AY$42,Sheet1!$BA$42,Sheet1!$CY$42,Sheet1!$DA$42,Sheet1!$DC$42,Sheet1!$DE$42,Sheet1!$K$43,Sheet1!$M$43,Sheet1!$S$43,Sheet1!$U$43,Sheet1!$AA$43,Sheet1!$AC$43,Sheet1!$AI$43</definedName>
    <definedName name="QB_FORMULA_37" localSheetId="1" hidden="1">Sheet1!$AK$43,Sheet1!$AQ$43,Sheet1!$AS$43,Sheet1!$AY$43,Sheet1!$BA$43,Sheet1!$CY$43,Sheet1!$DA$43,Sheet1!$DC$43,Sheet1!$DE$43,Sheet1!$K$45,Sheet1!$M$45,Sheet1!$S$45,Sheet1!$U$45,Sheet1!$AA$45,Sheet1!$AC$45,Sheet1!$AI$45</definedName>
    <definedName name="QB_FORMULA_38" localSheetId="1" hidden="1">Sheet1!$AK$45,Sheet1!$AQ$45,Sheet1!$AS$45,Sheet1!$AY$45,Sheet1!$BA$45,Sheet1!$CY$45,Sheet1!$DA$45,Sheet1!$DC$45,Sheet1!$DE$45,Sheet1!$K$46,Sheet1!$M$46,Sheet1!$S$46,Sheet1!$U$46,Sheet1!$AA$46,Sheet1!$AC$46,Sheet1!$AI$46</definedName>
    <definedName name="QB_FORMULA_39" localSheetId="1" hidden="1">Sheet1!$AK$46,Sheet1!$AQ$46,Sheet1!$AS$46,Sheet1!$AY$46,Sheet1!$BA$46,Sheet1!$CY$46,Sheet1!$DA$46,Sheet1!$DC$46,Sheet1!$DE$46,Sheet1!$K$47,Sheet1!$M$47,Sheet1!$S$47,Sheet1!$U$47,Sheet1!$AA$47,Sheet1!$AC$47,Sheet1!$AI$47</definedName>
    <definedName name="QB_FORMULA_4" localSheetId="1" hidden="1">Sheet1!$CY$10,Sheet1!$DA$10,Sheet1!$DC$10,Sheet1!$DE$10,Sheet1!$K$11,Sheet1!$M$11,Sheet1!$S$11,Sheet1!$U$11,Sheet1!$AA$11,Sheet1!$AC$11,Sheet1!$AI$11,Sheet1!$AK$11,Sheet1!$AQ$11,Sheet1!$AS$11,Sheet1!$AY$11,Sheet1!$BA$11</definedName>
    <definedName name="QB_FORMULA_40" localSheetId="1" hidden="1">Sheet1!$AK$47,Sheet1!$AQ$47,Sheet1!$AS$47,Sheet1!$AY$47,Sheet1!$BA$47,Sheet1!$CY$47,Sheet1!$DA$47,Sheet1!$DC$47,Sheet1!$DE$47,Sheet1!$G$48,Sheet1!$I$48,Sheet1!$K$48,Sheet1!$M$48,Sheet1!$O$48,Sheet1!$Q$48,Sheet1!$S$48</definedName>
    <definedName name="QB_FORMULA_41" localSheetId="1" hidden="1">Sheet1!$U$48,Sheet1!$W$48,Sheet1!$Y$48,Sheet1!$AA$48,Sheet1!$AC$48,Sheet1!$AE$48,Sheet1!$AG$48,Sheet1!$AI$48,Sheet1!$AK$48,Sheet1!$AM$48,Sheet1!$AO$48,Sheet1!$AQ$48,Sheet1!$AS$48,Sheet1!$AU$48,Sheet1!$AW$48,Sheet1!$AY$48</definedName>
    <definedName name="QB_FORMULA_42" localSheetId="1" hidden="1">Sheet1!$BA$48,Sheet1!$BC$48,Sheet1!$BK$48,Sheet1!$BS$48,Sheet1!$CA$48,Sheet1!$CI$48,Sheet1!$CQ$48,Sheet1!$CY$48,Sheet1!$DA$48,Sheet1!$DC$48,Sheet1!$DE$48,Sheet1!$K$49,Sheet1!$M$49,Sheet1!$S$49,Sheet1!$U$49,Sheet1!$AA$49</definedName>
    <definedName name="QB_FORMULA_43" localSheetId="1" hidden="1">Sheet1!$AC$49,Sheet1!$AI$49,Sheet1!$AK$49,Sheet1!$AQ$49,Sheet1!$AS$49,Sheet1!$AY$49,Sheet1!$BA$49,Sheet1!$CY$49,Sheet1!$DA$49,Sheet1!$DC$49,Sheet1!$DE$49,Sheet1!$K$50,Sheet1!$M$50,Sheet1!$S$50,Sheet1!$U$50,Sheet1!$AA$50</definedName>
    <definedName name="QB_FORMULA_44" localSheetId="1" hidden="1">Sheet1!$AC$50,Sheet1!$AI$50,Sheet1!$AK$50,Sheet1!$AQ$50,Sheet1!$AS$50,Sheet1!$AY$50,Sheet1!$BA$50,Sheet1!$CY$50,Sheet1!$DA$50,Sheet1!$DC$50,Sheet1!$DE$50,Sheet1!$K$51,Sheet1!$M$51,Sheet1!$S$51,Sheet1!$U$51,Sheet1!$AA$51</definedName>
    <definedName name="QB_FORMULA_45" localSheetId="1" hidden="1">Sheet1!$AC$51,Sheet1!$AI$51,Sheet1!$AK$51,Sheet1!$AQ$51,Sheet1!$AS$51,Sheet1!$AY$51,Sheet1!$BA$51,Sheet1!$CY$51,Sheet1!$DA$51,Sheet1!$DC$51,Sheet1!$DE$51,Sheet1!$K$52,Sheet1!$M$52,Sheet1!$S$52,Sheet1!$U$52,Sheet1!$AA$52</definedName>
    <definedName name="QB_FORMULA_46" localSheetId="1" hidden="1">Sheet1!$AC$52,Sheet1!$AI$52,Sheet1!$AK$52,Sheet1!$AQ$52,Sheet1!$AS$52,Sheet1!$AY$52,Sheet1!$BA$52,Sheet1!$CY$52,Sheet1!$DA$52,Sheet1!$DC$52,Sheet1!$DE$52,Sheet1!$K$53,Sheet1!$M$53,Sheet1!$S$53,Sheet1!$U$53,Sheet1!$AA$53</definedName>
    <definedName name="QB_FORMULA_47" localSheetId="1" hidden="1">Sheet1!$AC$53,Sheet1!$AI$53,Sheet1!$AK$53,Sheet1!$AQ$53,Sheet1!$AS$53,Sheet1!$AY$53,Sheet1!$BA$53,Sheet1!$CY$53,Sheet1!$DA$53,Sheet1!$DC$53,Sheet1!$DE$53,Sheet1!$K$54,Sheet1!$M$54,Sheet1!$S$54,Sheet1!$U$54,Sheet1!$AA$54</definedName>
    <definedName name="QB_FORMULA_48" localSheetId="1" hidden="1">Sheet1!$AC$54,Sheet1!$AI$54,Sheet1!$AK$54,Sheet1!$AQ$54,Sheet1!$AS$54,Sheet1!$AY$54,Sheet1!$BA$54,Sheet1!$CY$54,Sheet1!$DA$54,Sheet1!$DC$54,Sheet1!$DE$54,Sheet1!$K$55,Sheet1!$M$55,Sheet1!$S$55,Sheet1!$U$55,Sheet1!$AA$55</definedName>
    <definedName name="QB_FORMULA_49" localSheetId="1" hidden="1">Sheet1!$AC$55,Sheet1!$AI$55,Sheet1!$AK$55,Sheet1!$AQ$55,Sheet1!$AS$55,Sheet1!$AY$55,Sheet1!$BA$55,Sheet1!$CY$55,Sheet1!$DA$55,Sheet1!$DC$55,Sheet1!$DE$55,Sheet1!$K$56,Sheet1!$M$56,Sheet1!$S$56,Sheet1!$U$56,Sheet1!$AA$56</definedName>
    <definedName name="QB_FORMULA_5" localSheetId="1" hidden="1">Sheet1!$CY$11,Sheet1!$DA$11,Sheet1!$DC$11,Sheet1!$DE$11,Sheet1!$K$12,Sheet1!$M$12,Sheet1!$S$12,Sheet1!$U$12,Sheet1!$AA$12,Sheet1!$AC$12,Sheet1!$AI$12,Sheet1!$AK$12,Sheet1!$AQ$12,Sheet1!$AS$12,Sheet1!$AY$12,Sheet1!$BA$12</definedName>
    <definedName name="QB_FORMULA_50" localSheetId="1" hidden="1">Sheet1!$AC$56,Sheet1!$AI$56,Sheet1!$AK$56,Sheet1!$AQ$56,Sheet1!$AS$56,Sheet1!$AY$56,Sheet1!$BA$56,Sheet1!$CY$56,Sheet1!$DA$56,Sheet1!$DC$56,Sheet1!$DE$56,Sheet1!$K$57,Sheet1!$M$57,Sheet1!$S$57,Sheet1!$U$57,Sheet1!$AA$57</definedName>
    <definedName name="QB_FORMULA_51" localSheetId="1" hidden="1">Sheet1!$AC$57,Sheet1!$AI$57,Sheet1!$AK$57,Sheet1!$AQ$57,Sheet1!$AS$57,Sheet1!$AY$57,Sheet1!$BA$57,Sheet1!$CY$57,Sheet1!$DA$57,Sheet1!$DC$57,Sheet1!$DE$57,Sheet1!$K$58,Sheet1!$M$58,Sheet1!$S$58,Sheet1!$U$58,Sheet1!$AA$58</definedName>
    <definedName name="QB_FORMULA_52" localSheetId="1" hidden="1">Sheet1!$AC$58,Sheet1!$AI$58,Sheet1!$AK$58,Sheet1!$AQ$58,Sheet1!$AS$58,Sheet1!$AY$58,Sheet1!$BA$58,Sheet1!$CY$58,Sheet1!$DA$58,Sheet1!$DC$58,Sheet1!$DE$58,Sheet1!$K$59,Sheet1!$M$59,Sheet1!$S$59,Sheet1!$U$59,Sheet1!$AA$59</definedName>
    <definedName name="QB_FORMULA_53" localSheetId="1" hidden="1">Sheet1!$AC$59,Sheet1!$AI$59,Sheet1!$AK$59,Sheet1!$AQ$59,Sheet1!$AS$59,Sheet1!$AY$59,Sheet1!$BA$59,Sheet1!$CY$59,Sheet1!$DA$59,Sheet1!$DC$59,Sheet1!$DE$59,Sheet1!$K$60,Sheet1!$M$60,Sheet1!$S$60,Sheet1!$U$60,Sheet1!$AA$60</definedName>
    <definedName name="QB_FORMULA_54" localSheetId="1" hidden="1">Sheet1!$AC$60,Sheet1!$AI$60,Sheet1!$AK$60,Sheet1!$AQ$60,Sheet1!$AS$60,Sheet1!$AY$60,Sheet1!$BA$60,Sheet1!$CY$60,Sheet1!$DA$60,Sheet1!$DC$60,Sheet1!$DE$60,Sheet1!$K$61,Sheet1!$M$61,Sheet1!$S$61,Sheet1!$U$61,Sheet1!$AA$61</definedName>
    <definedName name="QB_FORMULA_55" localSheetId="1" hidden="1">Sheet1!$AC$61,Sheet1!$AI$61,Sheet1!$AK$61,Sheet1!$AQ$61,Sheet1!$AS$61,Sheet1!$AY$61,Sheet1!$BA$61,Sheet1!$CY$61,Sheet1!$DA$61,Sheet1!$DC$61,Sheet1!$DE$61,Sheet1!$K$62,Sheet1!$M$62,Sheet1!$S$62,Sheet1!$U$62,Sheet1!$AA$62</definedName>
    <definedName name="QB_FORMULA_56" localSheetId="1" hidden="1">Sheet1!$AC$62,Sheet1!$AI$62,Sheet1!$AK$62,Sheet1!$AQ$62,Sheet1!$AS$62,Sheet1!$AY$62,Sheet1!$BA$62,Sheet1!$CY$62,Sheet1!$DA$62,Sheet1!$DC$62,Sheet1!$DE$62,Sheet1!$K$63,Sheet1!$M$63,Sheet1!$S$63,Sheet1!$U$63,Sheet1!$AA$63</definedName>
    <definedName name="QB_FORMULA_57" localSheetId="1" hidden="1">Sheet1!$AC$63,Sheet1!$AI$63,Sheet1!$AK$63,Sheet1!$AQ$63,Sheet1!$AS$63,Sheet1!$AY$63,Sheet1!$BA$63,Sheet1!$CY$63,Sheet1!$DA$63,Sheet1!$DC$63,Sheet1!$DE$63,Sheet1!$K$64,Sheet1!$M$64,Sheet1!$S$64,Sheet1!$U$64,Sheet1!$AA$64</definedName>
    <definedName name="QB_FORMULA_58" localSheetId="1" hidden="1">Sheet1!$AC$64,Sheet1!$AI$64,Sheet1!$AK$64,Sheet1!$AQ$64,Sheet1!$AS$64,Sheet1!$AY$64,Sheet1!$BA$64,Sheet1!$CY$64,Sheet1!$DA$64,Sheet1!$DC$64,Sheet1!$DE$64,Sheet1!$K$65,Sheet1!$M$65,Sheet1!$S$65,Sheet1!$U$65,Sheet1!$AA$65</definedName>
    <definedName name="QB_FORMULA_59" localSheetId="1" hidden="1">Sheet1!$AC$65,Sheet1!$AI$65,Sheet1!$AK$65,Sheet1!$AQ$65,Sheet1!$AS$65,Sheet1!$AY$65,Sheet1!$BA$65,Sheet1!$CY$65,Sheet1!$DA$65,Sheet1!$DC$65,Sheet1!$DE$65,Sheet1!$K$66,Sheet1!$M$66,Sheet1!$S$66,Sheet1!$U$66,Sheet1!$AA$66</definedName>
    <definedName name="QB_FORMULA_6" localSheetId="1" hidden="1">Sheet1!$CY$12,Sheet1!$DA$12,Sheet1!$DC$12,Sheet1!$DE$12,Sheet1!$K$13,Sheet1!$M$13,Sheet1!$S$13,Sheet1!$U$13,Sheet1!$AA$13,Sheet1!$AC$13,Sheet1!$AI$13,Sheet1!$AK$13,Sheet1!$AQ$13,Sheet1!$AS$13,Sheet1!$AY$13,Sheet1!$BA$13</definedName>
    <definedName name="QB_FORMULA_60" localSheetId="1" hidden="1">Sheet1!$AC$66,Sheet1!$AI$66,Sheet1!$AK$66,Sheet1!$AQ$66,Sheet1!$AS$66,Sheet1!$AY$66,Sheet1!$BA$66,Sheet1!$CY$66,Sheet1!$DA$66,Sheet1!$DC$66,Sheet1!$DE$66,Sheet1!$G$67,Sheet1!$I$67,Sheet1!$K$67,Sheet1!$M$67,Sheet1!$O$67</definedName>
    <definedName name="QB_FORMULA_61" localSheetId="1" hidden="1">Sheet1!$Q$67,Sheet1!$S$67,Sheet1!$U$67,Sheet1!$W$67,Sheet1!$Y$67,Sheet1!$AA$67,Sheet1!$AC$67,Sheet1!$AE$67,Sheet1!$AG$67,Sheet1!$AI$67,Sheet1!$AK$67,Sheet1!$AM$67,Sheet1!$AO$67,Sheet1!$AQ$67,Sheet1!$AS$67,Sheet1!$AU$67</definedName>
    <definedName name="QB_FORMULA_62" localSheetId="1" hidden="1">Sheet1!$AW$67,Sheet1!$AY$67,Sheet1!$BA$67,Sheet1!$BC$67,Sheet1!$BK$67,Sheet1!$BS$67,Sheet1!$CA$67,Sheet1!$CI$67,Sheet1!$CQ$67,Sheet1!$CY$67,Sheet1!$DA$67,Sheet1!$DC$67,Sheet1!$DE$67,Sheet1!$G$68,Sheet1!$I$68,Sheet1!$K$68</definedName>
    <definedName name="QB_FORMULA_63" localSheetId="1" hidden="1">Sheet1!$M$68,Sheet1!$O$68,Sheet1!$Q$68,Sheet1!$S$68,Sheet1!$U$68,Sheet1!$W$68,Sheet1!$Y$68,Sheet1!$AA$68,Sheet1!$AC$68,Sheet1!$AE$68,Sheet1!$AG$68,Sheet1!$AI$68,Sheet1!$AK$68,Sheet1!$AM$68,Sheet1!$AO$68,Sheet1!$AQ$68</definedName>
    <definedName name="QB_FORMULA_64" localSheetId="1" hidden="1">Sheet1!$AS$68,Sheet1!$AU$68,Sheet1!$AW$68,Sheet1!$AY$68,Sheet1!$BA$68,Sheet1!$BC$68,Sheet1!$BK$68,Sheet1!$BS$68,Sheet1!$CA$68,Sheet1!$CI$68,Sheet1!$CQ$68,Sheet1!$CY$68,Sheet1!$DA$68,Sheet1!$DC$68,Sheet1!$DE$68,Sheet1!$CY$71</definedName>
    <definedName name="QB_FORMULA_65" localSheetId="1" hidden="1">Sheet1!$K$73,Sheet1!$M$73,Sheet1!$S$73,Sheet1!$U$73,Sheet1!$AA$73,Sheet1!$AC$73,Sheet1!$AI$73,Sheet1!$AK$73,Sheet1!$AQ$73,Sheet1!$AS$73,Sheet1!$AY$73,Sheet1!$BA$73,Sheet1!$CY$73,Sheet1!$DA$73,Sheet1!$DC$73,Sheet1!$DE$73</definedName>
    <definedName name="QB_FORMULA_66" localSheetId="1" hidden="1">Sheet1!$K$74,Sheet1!$M$74,Sheet1!$S$74,Sheet1!$U$74,Sheet1!$AA$74,Sheet1!$AC$74,Sheet1!$AI$74,Sheet1!$AK$74,Sheet1!$AQ$74,Sheet1!$AS$74,Sheet1!$AY$74,Sheet1!$BA$74,Sheet1!$CY$74,Sheet1!$DA$74,Sheet1!$DC$74,Sheet1!$DE$74</definedName>
    <definedName name="QB_FORMULA_67" localSheetId="1" hidden="1">Sheet1!$K$75,Sheet1!$M$75,Sheet1!$S$75,Sheet1!$U$75,Sheet1!$AA$75,Sheet1!$AC$75,Sheet1!$AI$75,Sheet1!$AK$75,Sheet1!$AQ$75,Sheet1!$AS$75,Sheet1!$AY$75,Sheet1!$BA$75,Sheet1!$CY$75,Sheet1!$DA$75,Sheet1!$DC$75,Sheet1!$DE$75</definedName>
    <definedName name="QB_FORMULA_68" localSheetId="1" hidden="1">Sheet1!$G$76,Sheet1!$I$76,Sheet1!$K$76,Sheet1!$M$76,Sheet1!$O$76,Sheet1!$Q$76,Sheet1!$S$76,Sheet1!$U$76,Sheet1!$W$76,Sheet1!$Y$76,Sheet1!$AA$76,Sheet1!$AC$76,Sheet1!$AE$76,Sheet1!$AG$76,Sheet1!$AI$76,Sheet1!$AK$76</definedName>
    <definedName name="QB_FORMULA_69" localSheetId="1" hidden="1">Sheet1!$AM$76,Sheet1!$AO$76,Sheet1!$AQ$76,Sheet1!$AS$76,Sheet1!$AU$76,Sheet1!$AW$76,Sheet1!$AY$76,Sheet1!$BA$76,Sheet1!$BC$76,Sheet1!$BK$76,Sheet1!$BS$76,Sheet1!$CA$76,Sheet1!$CI$76,Sheet1!$CQ$76,Sheet1!$CY$76,Sheet1!$DA$76</definedName>
    <definedName name="QB_FORMULA_7" localSheetId="1" hidden="1">Sheet1!$CY$13,Sheet1!$DA$13,Sheet1!$DC$13,Sheet1!$DE$13,Sheet1!$CY$14,Sheet1!$G$15,Sheet1!$I$15,Sheet1!$K$15,Sheet1!$M$15,Sheet1!$O$15,Sheet1!$Q$15,Sheet1!$S$15,Sheet1!$U$15,Sheet1!$W$15,Sheet1!$Y$15,Sheet1!$AA$15</definedName>
    <definedName name="QB_FORMULA_70" localSheetId="1" hidden="1">Sheet1!$DC$76,Sheet1!$DE$76,Sheet1!$K$77,Sheet1!$M$77,Sheet1!$S$77,Sheet1!$U$77,Sheet1!$AA$77,Sheet1!$AC$77,Sheet1!$AI$77,Sheet1!$AK$77,Sheet1!$AQ$77,Sheet1!$AS$77,Sheet1!$AY$77,Sheet1!$BA$77,Sheet1!$CY$77,Sheet1!$DA$77</definedName>
    <definedName name="QB_FORMULA_71" localSheetId="1" hidden="1">Sheet1!$DC$77,Sheet1!$DE$77,Sheet1!$G$78,Sheet1!$I$78,Sheet1!$K$78,Sheet1!$M$78,Sheet1!$O$78,Sheet1!$Q$78,Sheet1!$S$78,Sheet1!$U$78,Sheet1!$W$78,Sheet1!$Y$78,Sheet1!$AA$78,Sheet1!$AC$78,Sheet1!$AE$78,Sheet1!$AG$78</definedName>
    <definedName name="QB_FORMULA_72" localSheetId="1" hidden="1">Sheet1!$AI$78,Sheet1!$AK$78,Sheet1!$AM$78,Sheet1!$AO$78,Sheet1!$AQ$78,Sheet1!$AS$78,Sheet1!$AU$78,Sheet1!$AW$78,Sheet1!$AY$78,Sheet1!$BA$78,Sheet1!$BC$78,Sheet1!$BK$78,Sheet1!$BS$78,Sheet1!$CA$78,Sheet1!$CI$78,Sheet1!$CQ$78</definedName>
    <definedName name="QB_FORMULA_73" localSheetId="1" hidden="1">Sheet1!$CY$78,Sheet1!$DA$78,Sheet1!$DC$78,Sheet1!$DE$78,Sheet1!$G$79,Sheet1!$I$79,Sheet1!$K$79,Sheet1!$M$79,Sheet1!$O$79,Sheet1!$Q$79,Sheet1!$S$79,Sheet1!$U$79,Sheet1!$W$79,Sheet1!$Y$79,Sheet1!$AA$79,Sheet1!$AC$79</definedName>
    <definedName name="QB_FORMULA_74" localSheetId="1" hidden="1">Sheet1!$AE$79,Sheet1!$AG$79,Sheet1!$AI$79,Sheet1!$AK$79,Sheet1!$AM$79,Sheet1!$AO$79,Sheet1!$AQ$79,Sheet1!$AS$79,Sheet1!$AU$79,Sheet1!$AW$79,Sheet1!$AY$79,Sheet1!$BA$79,Sheet1!$BC$79,Sheet1!$BE$79,Sheet1!$BG$79,Sheet1!$BI$79</definedName>
    <definedName name="QB_FORMULA_75" localSheetId="1" hidden="1">Sheet1!$BK$79,Sheet1!$BM$79,Sheet1!$BO$79,Sheet1!$BQ$79,Sheet1!$BS$79,Sheet1!$BU$79,Sheet1!$BW$79,Sheet1!$BY$79,Sheet1!$CA$79,Sheet1!$CC$79,Sheet1!$CE$79,Sheet1!$CG$79,Sheet1!$CI$79,Sheet1!$CK$79,Sheet1!$CM$79,Sheet1!$CO$79</definedName>
    <definedName name="QB_FORMULA_76" localSheetId="1" hidden="1">Sheet1!$CQ$79,Sheet1!$CS$79,Sheet1!$CU$79,Sheet1!$CW$79,Sheet1!$CY$79,Sheet1!$DA$79,Sheet1!$DC$79,Sheet1!$DE$79,Sheet1!$G$80,Sheet1!$I$80,Sheet1!$K$80,Sheet1!$M$80,Sheet1!$O$80,Sheet1!$Q$80,Sheet1!$S$80,Sheet1!$U$80</definedName>
    <definedName name="QB_FORMULA_77" localSheetId="1" hidden="1">Sheet1!$W$80,Sheet1!$Y$80,Sheet1!$AA$80,Sheet1!$AC$80,Sheet1!$AE$80,Sheet1!$AG$80,Sheet1!$AI$80,Sheet1!$AK$80,Sheet1!$AM$80,Sheet1!$AO$80,Sheet1!$AQ$80,Sheet1!$AS$80,Sheet1!$AU$80,Sheet1!$AW$80,Sheet1!$AY$80,Sheet1!$BA$80</definedName>
    <definedName name="QB_FORMULA_78" localSheetId="1" hidden="1">Sheet1!$BC$80,Sheet1!$BE$80,Sheet1!$BG$80,Sheet1!$BI$80,Sheet1!$BK$80,Sheet1!$BM$80,Sheet1!$BO$80,Sheet1!$BQ$80,Sheet1!$BS$80,Sheet1!$BU$80,Sheet1!$BW$80,Sheet1!$BY$80,Sheet1!$CA$80,Sheet1!$CC$80,Sheet1!$CE$80,Sheet1!$CG$80</definedName>
    <definedName name="QB_FORMULA_79" localSheetId="1" hidden="1">Sheet1!$CI$80,Sheet1!$CK$80,Sheet1!$CM$80,Sheet1!$CO$80,Sheet1!$CQ$80,Sheet1!$CS$80,Sheet1!$CU$80,Sheet1!$CW$80,Sheet1!$CY$80,Sheet1!$DA$80,Sheet1!$DC$80,Sheet1!$DE$80</definedName>
    <definedName name="QB_FORMULA_8" localSheetId="1" hidden="1">Sheet1!$AC$15,Sheet1!$AE$15,Sheet1!$AG$15,Sheet1!$AI$15,Sheet1!$AK$15,Sheet1!$AM$15,Sheet1!$AO$15,Sheet1!$AQ$15,Sheet1!$AS$15,Sheet1!$AU$15,Sheet1!$AW$15,Sheet1!$AY$15,Sheet1!$BA$15,Sheet1!$BC$15,Sheet1!$BK$15,Sheet1!$BS$15</definedName>
    <definedName name="QB_FORMULA_9" localSheetId="1" hidden="1">Sheet1!$CA$15,Sheet1!$CI$15,Sheet1!$CQ$15,Sheet1!$CY$15,Sheet1!$DA$15,Sheet1!$DC$15,Sheet1!$DE$15,Sheet1!$G$16,Sheet1!$I$16,Sheet1!$K$16,Sheet1!$M$16,Sheet1!$O$16,Sheet1!$Q$16,Sheet1!$S$16,Sheet1!$U$16,Sheet1!$W$16</definedName>
    <definedName name="QB_ROW_101240" localSheetId="1" hidden="1">Sheet1!$E$74</definedName>
    <definedName name="QB_ROW_106240" localSheetId="1" hidden="1">Sheet1!$E$21</definedName>
    <definedName name="QB_ROW_108230" localSheetId="1" hidden="1">Sheet1!$D$77</definedName>
    <definedName name="QB_ROW_112240" localSheetId="1" hidden="1">Sheet1!$E$29</definedName>
    <definedName name="QB_ROW_11240" localSheetId="1" hidden="1">Sheet1!$E$35</definedName>
    <definedName name="QB_ROW_115240" localSheetId="1" hidden="1">Sheet1!$E$75</definedName>
    <definedName name="QB_ROW_121240" localSheetId="1" hidden="1">Sheet1!$E$40</definedName>
    <definedName name="QB_ROW_122240" localSheetId="1" hidden="1">Sheet1!$E$58</definedName>
    <definedName name="QB_ROW_123240" localSheetId="1" hidden="1">Sheet1!$E$41</definedName>
    <definedName name="QB_ROW_124240" localSheetId="1" hidden="1">Sheet1!$E$60</definedName>
    <definedName name="QB_ROW_127240" localSheetId="1" hidden="1">Sheet1!$E$19</definedName>
    <definedName name="QB_ROW_131240" localSheetId="1" hidden="1">Sheet1!$E$52</definedName>
    <definedName name="QB_ROW_135250" localSheetId="1" hidden="1">Sheet1!$F$8</definedName>
    <definedName name="QB_ROW_144250" localSheetId="1" hidden="1">Sheet1!$F$45</definedName>
    <definedName name="QB_ROW_145240" localSheetId="1" hidden="1">Sheet1!$E$18</definedName>
    <definedName name="QB_ROW_146250" localSheetId="1" hidden="1">Sheet1!$F$7</definedName>
    <definedName name="QB_ROW_147240" localSheetId="1" hidden="1">Sheet1!$E$73</definedName>
    <definedName name="QB_ROW_148250" localSheetId="1" hidden="1">Sheet1!$F$6</definedName>
    <definedName name="QB_ROW_16240" localSheetId="1" hidden="1">Sheet1!$E$22</definedName>
    <definedName name="QB_ROW_18301" localSheetId="1" hidden="1">Sheet1!$A$80</definedName>
    <definedName name="QB_ROW_18340" localSheetId="1" hidden="1">Sheet1!$E$27</definedName>
    <definedName name="QB_ROW_19011" localSheetId="1" hidden="1">Sheet1!$B$3</definedName>
    <definedName name="QB_ROW_19311" localSheetId="1" hidden="1">Sheet1!$B$68</definedName>
    <definedName name="QB_ROW_20031" localSheetId="1" hidden="1">Sheet1!$D$4</definedName>
    <definedName name="QB_ROW_20331" localSheetId="1" hidden="1">Sheet1!$D$15</definedName>
    <definedName name="QB_ROW_2040" localSheetId="1" hidden="1">Sheet1!$E$44</definedName>
    <definedName name="QB_ROW_21031" localSheetId="1" hidden="1">Sheet1!$D$17</definedName>
    <definedName name="QB_ROW_21240" localSheetId="1" hidden="1">Sheet1!$E$39</definedName>
    <definedName name="QB_ROW_21331" localSheetId="1" hidden="1">Sheet1!$D$67</definedName>
    <definedName name="QB_ROW_22011" localSheetId="1" hidden="1">Sheet1!$B$69</definedName>
    <definedName name="QB_ROW_22240" localSheetId="1" hidden="1">Sheet1!$E$32</definedName>
    <definedName name="QB_ROW_22311" localSheetId="1" hidden="1">Sheet1!$B$79</definedName>
    <definedName name="QB_ROW_2340" localSheetId="1" hidden="1">Sheet1!$E$48</definedName>
    <definedName name="QB_ROW_24021" localSheetId="1" hidden="1">Sheet1!$C$70</definedName>
    <definedName name="QB_ROW_24321" localSheetId="1" hidden="1">Sheet1!$C$78</definedName>
    <definedName name="QB_ROW_25240" localSheetId="1" hidden="1">Sheet1!$E$11</definedName>
    <definedName name="QB_ROW_27240" localSheetId="1" hidden="1">Sheet1!$E$37</definedName>
    <definedName name="QB_ROW_31240" localSheetId="1" hidden="1">Sheet1!$E$25</definedName>
    <definedName name="QB_ROW_34240" localSheetId="1" hidden="1">Sheet1!$E$49</definedName>
    <definedName name="QB_ROW_35040" localSheetId="1" hidden="1">Sheet1!$E$5</definedName>
    <definedName name="QB_ROW_35340" localSheetId="1" hidden="1">Sheet1!$E$9</definedName>
    <definedName name="QB_ROW_36240" localSheetId="1" hidden="1">Sheet1!$E$12</definedName>
    <definedName name="QB_ROW_37240" localSheetId="1" hidden="1">Sheet1!$E$20</definedName>
    <definedName name="QB_ROW_38240" localSheetId="1" hidden="1">Sheet1!$E$26</definedName>
    <definedName name="QB_ROW_39240" localSheetId="1" hidden="1">Sheet1!$E$34</definedName>
    <definedName name="QB_ROW_40240" localSheetId="1" hidden="1">Sheet1!$E$30</definedName>
    <definedName name="QB_ROW_41240" localSheetId="1" hidden="1">Sheet1!$E$33</definedName>
    <definedName name="QB_ROW_42240" localSheetId="1" hidden="1">Sheet1!$E$53</definedName>
    <definedName name="QB_ROW_43240" localSheetId="1" hidden="1">Sheet1!$E$42</definedName>
    <definedName name="QB_ROW_44240" localSheetId="1" hidden="1">Sheet1!$E$31</definedName>
    <definedName name="QB_ROW_45240" localSheetId="1" hidden="1">Sheet1!$E$51</definedName>
    <definedName name="QB_ROW_52240" localSheetId="1" hidden="1">Sheet1!$E$24</definedName>
    <definedName name="QB_ROW_54240" localSheetId="1" hidden="1">Sheet1!$E$36</definedName>
    <definedName name="QB_ROW_55240" localSheetId="1" hidden="1">Sheet1!$E$13</definedName>
    <definedName name="QB_ROW_64240" localSheetId="1" hidden="1">Sheet1!$E$50</definedName>
    <definedName name="QB_ROW_66030" localSheetId="1" hidden="1">Sheet1!$D$72</definedName>
    <definedName name="QB_ROW_66330" localSheetId="1" hidden="1">Sheet1!$D$76</definedName>
    <definedName name="QB_ROW_67240" localSheetId="1" hidden="1">Sheet1!$E$59</definedName>
    <definedName name="QB_ROW_69240" localSheetId="1" hidden="1">Sheet1!$E$57</definedName>
    <definedName name="QB_ROW_70240" localSheetId="1" hidden="1">Sheet1!$E$66</definedName>
    <definedName name="QB_ROW_71240" localSheetId="1" hidden="1">Sheet1!$E$54</definedName>
    <definedName name="QB_ROW_72240" localSheetId="1" hidden="1">Sheet1!$E$62</definedName>
    <definedName name="QB_ROW_73240" localSheetId="1" hidden="1">Sheet1!$E$55</definedName>
    <definedName name="QB_ROW_74240" localSheetId="1" hidden="1">Sheet1!$E$56</definedName>
    <definedName name="QB_ROW_78240" localSheetId="1" hidden="1">Sheet1!$E$61</definedName>
    <definedName name="QB_ROW_79330" localSheetId="1" hidden="1">Sheet1!$D$71</definedName>
    <definedName name="QB_ROW_80240" localSheetId="1" hidden="1">Sheet1!$E$63</definedName>
    <definedName name="QB_ROW_81240" localSheetId="1" hidden="1">Sheet1!$E$64</definedName>
    <definedName name="QB_ROW_82240" localSheetId="1" hidden="1">Sheet1!$E$65</definedName>
    <definedName name="QB_ROW_85240" localSheetId="1" hidden="1">Sheet1!$E$14</definedName>
    <definedName name="QB_ROW_86321" localSheetId="1" hidden="1">Sheet1!$C$16</definedName>
    <definedName name="QB_ROW_90240" localSheetId="1" hidden="1">Sheet1!$E$10</definedName>
    <definedName name="QB_ROW_91240" localSheetId="1" hidden="1">Sheet1!$E$28</definedName>
    <definedName name="QB_ROW_92240" localSheetId="1" hidden="1">Sheet1!$E$23</definedName>
    <definedName name="QB_ROW_9240" localSheetId="1" hidden="1">Sheet1!$E$43</definedName>
    <definedName name="QB_ROW_93240" localSheetId="1" hidden="1">Sheet1!$E$38</definedName>
    <definedName name="QB_ROW_94250" localSheetId="1" hidden="1">Sheet1!$F$46</definedName>
    <definedName name="QB_ROW_95250" localSheetId="1" hidden="1">Sheet1!$F$47</definedName>
    <definedName name="QBCANSUPPORTUPDATE" localSheetId="1">TRUE</definedName>
    <definedName name="QBCOMPANYFILENAME" localSheetId="1">"C:\Users\Chanda\quickbooks\Johnson County Cemetery District 2020.QBW"</definedName>
    <definedName name="QBENDDATE" localSheetId="1">20240630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"bbfbed59fddb4628a4e6274d79a4c728"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79" i="1" l="1"/>
  <c r="CS80" i="1" s="1"/>
  <c r="CK79" i="1"/>
  <c r="CK80" i="1" s="1"/>
  <c r="CC79" i="1"/>
  <c r="CG79" i="1" s="1"/>
  <c r="BU79" i="1"/>
  <c r="BU80" i="1" s="1"/>
  <c r="BM79" i="1"/>
  <c r="BM80" i="1" s="1"/>
  <c r="BE79" i="1"/>
  <c r="BI79" i="1" s="1"/>
  <c r="DA77" i="1"/>
  <c r="DE77" i="1" s="1"/>
  <c r="CY77" i="1"/>
  <c r="BA77" i="1"/>
  <c r="AY77" i="1"/>
  <c r="AS77" i="1"/>
  <c r="AQ77" i="1"/>
  <c r="AK77" i="1"/>
  <c r="AI77" i="1"/>
  <c r="AC77" i="1"/>
  <c r="AA77" i="1"/>
  <c r="U77" i="1"/>
  <c r="S77" i="1"/>
  <c r="M77" i="1"/>
  <c r="K77" i="1"/>
  <c r="CQ76" i="1"/>
  <c r="CQ78" i="1" s="1"/>
  <c r="CQ79" i="1" s="1"/>
  <c r="CU79" i="1" s="1"/>
  <c r="CI76" i="1"/>
  <c r="CI78" i="1" s="1"/>
  <c r="CI79" i="1" s="1"/>
  <c r="CM79" i="1" s="1"/>
  <c r="CA76" i="1"/>
  <c r="CA78" i="1" s="1"/>
  <c r="CA79" i="1" s="1"/>
  <c r="CE79" i="1" s="1"/>
  <c r="BS76" i="1"/>
  <c r="BS78" i="1" s="1"/>
  <c r="BS79" i="1" s="1"/>
  <c r="BW79" i="1" s="1"/>
  <c r="BK76" i="1"/>
  <c r="BK78" i="1" s="1"/>
  <c r="BK79" i="1" s="1"/>
  <c r="BC76" i="1"/>
  <c r="BC78" i="1" s="1"/>
  <c r="BC79" i="1" s="1"/>
  <c r="BG79" i="1" s="1"/>
  <c r="AW76" i="1"/>
  <c r="BA76" i="1" s="1"/>
  <c r="AU76" i="1"/>
  <c r="AU78" i="1" s="1"/>
  <c r="AO76" i="1"/>
  <c r="AS76" i="1" s="1"/>
  <c r="AM76" i="1"/>
  <c r="AQ76" i="1" s="1"/>
  <c r="AK76" i="1"/>
  <c r="AG76" i="1"/>
  <c r="AG78" i="1" s="1"/>
  <c r="AE76" i="1"/>
  <c r="AE78" i="1" s="1"/>
  <c r="Y76" i="1"/>
  <c r="AC76" i="1" s="1"/>
  <c r="W76" i="1"/>
  <c r="W78" i="1" s="1"/>
  <c r="Q76" i="1"/>
  <c r="U76" i="1" s="1"/>
  <c r="O76" i="1"/>
  <c r="S76" i="1" s="1"/>
  <c r="M76" i="1"/>
  <c r="I76" i="1"/>
  <c r="I78" i="1" s="1"/>
  <c r="G76" i="1"/>
  <c r="G78" i="1" s="1"/>
  <c r="DA75" i="1"/>
  <c r="DE75" i="1" s="1"/>
  <c r="CY75" i="1"/>
  <c r="BA75" i="1"/>
  <c r="AY75" i="1"/>
  <c r="AS75" i="1"/>
  <c r="AQ75" i="1"/>
  <c r="AK75" i="1"/>
  <c r="AI75" i="1"/>
  <c r="AC75" i="1"/>
  <c r="AA75" i="1"/>
  <c r="U75" i="1"/>
  <c r="S75" i="1"/>
  <c r="M75" i="1"/>
  <c r="K75" i="1"/>
  <c r="DA74" i="1"/>
  <c r="DC74" i="1" s="1"/>
  <c r="CY74" i="1"/>
  <c r="DE74" i="1" s="1"/>
  <c r="BA74" i="1"/>
  <c r="AY74" i="1"/>
  <c r="AS74" i="1"/>
  <c r="AQ74" i="1"/>
  <c r="AK74" i="1"/>
  <c r="AI74" i="1"/>
  <c r="AC74" i="1"/>
  <c r="AA74" i="1"/>
  <c r="U74" i="1"/>
  <c r="S74" i="1"/>
  <c r="M74" i="1"/>
  <c r="K74" i="1"/>
  <c r="DA73" i="1"/>
  <c r="DC73" i="1" s="1"/>
  <c r="CY73" i="1"/>
  <c r="BA73" i="1"/>
  <c r="AY73" i="1"/>
  <c r="AS73" i="1"/>
  <c r="AQ73" i="1"/>
  <c r="AK73" i="1"/>
  <c r="AI73" i="1"/>
  <c r="AC73" i="1"/>
  <c r="AA73" i="1"/>
  <c r="U73" i="1"/>
  <c r="S73" i="1"/>
  <c r="M73" i="1"/>
  <c r="K73" i="1"/>
  <c r="CY71" i="1"/>
  <c r="DC71" i="1" s="1"/>
  <c r="CI67" i="1"/>
  <c r="AM67" i="1"/>
  <c r="O67" i="1"/>
  <c r="DA66" i="1"/>
  <c r="DC66" i="1" s="1"/>
  <c r="CY66" i="1"/>
  <c r="BA66" i="1"/>
  <c r="AY66" i="1"/>
  <c r="AS66" i="1"/>
  <c r="AQ66" i="1"/>
  <c r="AK66" i="1"/>
  <c r="AI66" i="1"/>
  <c r="AC66" i="1"/>
  <c r="AA66" i="1"/>
  <c r="U66" i="1"/>
  <c r="S66" i="1"/>
  <c r="M66" i="1"/>
  <c r="K66" i="1"/>
  <c r="DA65" i="1"/>
  <c r="DE65" i="1" s="1"/>
  <c r="CY65" i="1"/>
  <c r="BA65" i="1"/>
  <c r="AY65" i="1"/>
  <c r="AS65" i="1"/>
  <c r="AQ65" i="1"/>
  <c r="AK65" i="1"/>
  <c r="AI65" i="1"/>
  <c r="AC65" i="1"/>
  <c r="AA65" i="1"/>
  <c r="U65" i="1"/>
  <c r="S65" i="1"/>
  <c r="M65" i="1"/>
  <c r="K65" i="1"/>
  <c r="DA64" i="1"/>
  <c r="DC64" i="1" s="1"/>
  <c r="CY64" i="1"/>
  <c r="BA64" i="1"/>
  <c r="AY64" i="1"/>
  <c r="AS64" i="1"/>
  <c r="AQ64" i="1"/>
  <c r="AK64" i="1"/>
  <c r="AI64" i="1"/>
  <c r="AC64" i="1"/>
  <c r="AA64" i="1"/>
  <c r="U64" i="1"/>
  <c r="S64" i="1"/>
  <c r="M64" i="1"/>
  <c r="K64" i="1"/>
  <c r="DA63" i="1"/>
  <c r="DC63" i="1" s="1"/>
  <c r="CY63" i="1"/>
  <c r="BA63" i="1"/>
  <c r="AY63" i="1"/>
  <c r="AS63" i="1"/>
  <c r="AQ63" i="1"/>
  <c r="AK63" i="1"/>
  <c r="AI63" i="1"/>
  <c r="AC63" i="1"/>
  <c r="AA63" i="1"/>
  <c r="U63" i="1"/>
  <c r="S63" i="1"/>
  <c r="M63" i="1"/>
  <c r="K63" i="1"/>
  <c r="DA62" i="1"/>
  <c r="DE62" i="1" s="1"/>
  <c r="CY62" i="1"/>
  <c r="BA62" i="1"/>
  <c r="AY62" i="1"/>
  <c r="AS62" i="1"/>
  <c r="AQ62" i="1"/>
  <c r="AK62" i="1"/>
  <c r="AI62" i="1"/>
  <c r="AC62" i="1"/>
  <c r="AA62" i="1"/>
  <c r="U62" i="1"/>
  <c r="S62" i="1"/>
  <c r="M62" i="1"/>
  <c r="K62" i="1"/>
  <c r="DA61" i="1"/>
  <c r="DE61" i="1" s="1"/>
  <c r="CY61" i="1"/>
  <c r="BA61" i="1"/>
  <c r="AY61" i="1"/>
  <c r="AS61" i="1"/>
  <c r="AQ61" i="1"/>
  <c r="AK61" i="1"/>
  <c r="AI61" i="1"/>
  <c r="AC61" i="1"/>
  <c r="AA61" i="1"/>
  <c r="U61" i="1"/>
  <c r="S61" i="1"/>
  <c r="M61" i="1"/>
  <c r="K61" i="1"/>
  <c r="DA60" i="1"/>
  <c r="DC60" i="1" s="1"/>
  <c r="CY60" i="1"/>
  <c r="BA60" i="1"/>
  <c r="AY60" i="1"/>
  <c r="AS60" i="1"/>
  <c r="AQ60" i="1"/>
  <c r="AK60" i="1"/>
  <c r="AI60" i="1"/>
  <c r="AC60" i="1"/>
  <c r="AA60" i="1"/>
  <c r="U60" i="1"/>
  <c r="S60" i="1"/>
  <c r="M60" i="1"/>
  <c r="K60" i="1"/>
  <c r="DA59" i="1"/>
  <c r="DE59" i="1" s="1"/>
  <c r="CY59" i="1"/>
  <c r="BA59" i="1"/>
  <c r="AY59" i="1"/>
  <c r="AS59" i="1"/>
  <c r="AQ59" i="1"/>
  <c r="AK59" i="1"/>
  <c r="AI59" i="1"/>
  <c r="AC59" i="1"/>
  <c r="AA59" i="1"/>
  <c r="U59" i="1"/>
  <c r="S59" i="1"/>
  <c r="M59" i="1"/>
  <c r="K59" i="1"/>
  <c r="DA58" i="1"/>
  <c r="DC58" i="1" s="1"/>
  <c r="CY58" i="1"/>
  <c r="BA58" i="1"/>
  <c r="AY58" i="1"/>
  <c r="AS58" i="1"/>
  <c r="AQ58" i="1"/>
  <c r="AK58" i="1"/>
  <c r="AI58" i="1"/>
  <c r="AC58" i="1"/>
  <c r="AA58" i="1"/>
  <c r="U58" i="1"/>
  <c r="S58" i="1"/>
  <c r="M58" i="1"/>
  <c r="K58" i="1"/>
  <c r="DA57" i="1"/>
  <c r="DC57" i="1" s="1"/>
  <c r="CY57" i="1"/>
  <c r="BA57" i="1"/>
  <c r="AY57" i="1"/>
  <c r="AS57" i="1"/>
  <c r="AQ57" i="1"/>
  <c r="AK57" i="1"/>
  <c r="AI57" i="1"/>
  <c r="AC57" i="1"/>
  <c r="AA57" i="1"/>
  <c r="U57" i="1"/>
  <c r="S57" i="1"/>
  <c r="M57" i="1"/>
  <c r="K57" i="1"/>
  <c r="DA56" i="1"/>
  <c r="DE56" i="1" s="1"/>
  <c r="CY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DA55" i="1"/>
  <c r="DE55" i="1" s="1"/>
  <c r="CY55" i="1"/>
  <c r="BA55" i="1"/>
  <c r="AY55" i="1"/>
  <c r="AS55" i="1"/>
  <c r="AQ55" i="1"/>
  <c r="AK55" i="1"/>
  <c r="AI55" i="1"/>
  <c r="AC55" i="1"/>
  <c r="AA55" i="1"/>
  <c r="U55" i="1"/>
  <c r="S55" i="1"/>
  <c r="M55" i="1"/>
  <c r="K55" i="1"/>
  <c r="DA54" i="1"/>
  <c r="DC54" i="1" s="1"/>
  <c r="CY54" i="1"/>
  <c r="BA54" i="1"/>
  <c r="AY54" i="1"/>
  <c r="AS54" i="1"/>
  <c r="AQ54" i="1"/>
  <c r="AK54" i="1"/>
  <c r="AI54" i="1"/>
  <c r="AC54" i="1"/>
  <c r="AA54" i="1"/>
  <c r="U54" i="1"/>
  <c r="S54" i="1"/>
  <c r="M54" i="1"/>
  <c r="K54" i="1"/>
  <c r="DA53" i="1"/>
  <c r="DE53" i="1" s="1"/>
  <c r="CY53" i="1"/>
  <c r="BA53" i="1"/>
  <c r="AY53" i="1"/>
  <c r="AS53" i="1"/>
  <c r="AQ53" i="1"/>
  <c r="AK53" i="1"/>
  <c r="AI53" i="1"/>
  <c r="AC53" i="1"/>
  <c r="AA53" i="1"/>
  <c r="U53" i="1"/>
  <c r="S53" i="1"/>
  <c r="M53" i="1"/>
  <c r="K53" i="1"/>
  <c r="DA52" i="1"/>
  <c r="DC52" i="1" s="1"/>
  <c r="CY52" i="1"/>
  <c r="BA52" i="1"/>
  <c r="AY52" i="1"/>
  <c r="AS52" i="1"/>
  <c r="AQ52" i="1"/>
  <c r="AK52" i="1"/>
  <c r="AI52" i="1"/>
  <c r="AC52" i="1"/>
  <c r="AA52" i="1"/>
  <c r="U52" i="1"/>
  <c r="S52" i="1"/>
  <c r="M52" i="1"/>
  <c r="K52" i="1"/>
  <c r="DA51" i="1"/>
  <c r="DC51" i="1" s="1"/>
  <c r="CY51" i="1"/>
  <c r="BA51" i="1"/>
  <c r="AY51" i="1"/>
  <c r="AS51" i="1"/>
  <c r="AQ51" i="1"/>
  <c r="AK51" i="1"/>
  <c r="AI51" i="1"/>
  <c r="AC51" i="1"/>
  <c r="AA51" i="1"/>
  <c r="U51" i="1"/>
  <c r="S51" i="1"/>
  <c r="M51" i="1"/>
  <c r="K51" i="1"/>
  <c r="DA50" i="1"/>
  <c r="DE50" i="1" s="1"/>
  <c r="CY50" i="1"/>
  <c r="BA50" i="1"/>
  <c r="AY50" i="1"/>
  <c r="AS50" i="1"/>
  <c r="AQ50" i="1"/>
  <c r="AK50" i="1"/>
  <c r="AI50" i="1"/>
  <c r="AC50" i="1"/>
  <c r="AA50" i="1"/>
  <c r="U50" i="1"/>
  <c r="S50" i="1"/>
  <c r="M50" i="1"/>
  <c r="K50" i="1"/>
  <c r="DA49" i="1"/>
  <c r="DE49" i="1" s="1"/>
  <c r="CY49" i="1"/>
  <c r="BA49" i="1"/>
  <c r="AY49" i="1"/>
  <c r="AS49" i="1"/>
  <c r="AQ49" i="1"/>
  <c r="AK49" i="1"/>
  <c r="AI49" i="1"/>
  <c r="AC49" i="1"/>
  <c r="AA49" i="1"/>
  <c r="U49" i="1"/>
  <c r="S49" i="1"/>
  <c r="M49" i="1"/>
  <c r="K49" i="1"/>
  <c r="CQ48" i="1"/>
  <c r="CQ67" i="1" s="1"/>
  <c r="CI48" i="1"/>
  <c r="CA48" i="1"/>
  <c r="CA67" i="1" s="1"/>
  <c r="BS48" i="1"/>
  <c r="BS67" i="1" s="1"/>
  <c r="BK48" i="1"/>
  <c r="BK67" i="1" s="1"/>
  <c r="BC48" i="1"/>
  <c r="BC67" i="1" s="1"/>
  <c r="AY48" i="1"/>
  <c r="AW48" i="1"/>
  <c r="BA48" i="1" s="1"/>
  <c r="AU48" i="1"/>
  <c r="AU67" i="1" s="1"/>
  <c r="AS48" i="1"/>
  <c r="AO48" i="1"/>
  <c r="AO67" i="1" s="1"/>
  <c r="AS67" i="1" s="1"/>
  <c r="AM48" i="1"/>
  <c r="AQ48" i="1" s="1"/>
  <c r="AG48" i="1"/>
  <c r="AG67" i="1" s="1"/>
  <c r="AK67" i="1" s="1"/>
  <c r="AE48" i="1"/>
  <c r="AE67" i="1" s="1"/>
  <c r="AA48" i="1"/>
  <c r="Y48" i="1"/>
  <c r="AC48" i="1" s="1"/>
  <c r="W48" i="1"/>
  <c r="W67" i="1" s="1"/>
  <c r="U48" i="1"/>
  <c r="Q48" i="1"/>
  <c r="Q67" i="1" s="1"/>
  <c r="U67" i="1" s="1"/>
  <c r="O48" i="1"/>
  <c r="S48" i="1" s="1"/>
  <c r="I48" i="1"/>
  <c r="I67" i="1" s="1"/>
  <c r="G48" i="1"/>
  <c r="G67" i="1" s="1"/>
  <c r="DA47" i="1"/>
  <c r="DE47" i="1" s="1"/>
  <c r="CY47" i="1"/>
  <c r="BA47" i="1"/>
  <c r="AY47" i="1"/>
  <c r="AS47" i="1"/>
  <c r="AQ47" i="1"/>
  <c r="AK47" i="1"/>
  <c r="AI47" i="1"/>
  <c r="AC47" i="1"/>
  <c r="AA47" i="1"/>
  <c r="U47" i="1"/>
  <c r="S47" i="1"/>
  <c r="M47" i="1"/>
  <c r="K47" i="1"/>
  <c r="DA46" i="1"/>
  <c r="DC46" i="1" s="1"/>
  <c r="CY46" i="1"/>
  <c r="BA46" i="1"/>
  <c r="AY46" i="1"/>
  <c r="AS46" i="1"/>
  <c r="AQ46" i="1"/>
  <c r="AK46" i="1"/>
  <c r="AI46" i="1"/>
  <c r="AC46" i="1"/>
  <c r="AA46" i="1"/>
  <c r="U46" i="1"/>
  <c r="S46" i="1"/>
  <c r="M46" i="1"/>
  <c r="K46" i="1"/>
  <c r="DA45" i="1"/>
  <c r="DC45" i="1" s="1"/>
  <c r="CY45" i="1"/>
  <c r="BA45" i="1"/>
  <c r="AY45" i="1"/>
  <c r="AS45" i="1"/>
  <c r="AQ45" i="1"/>
  <c r="AK45" i="1"/>
  <c r="AI45" i="1"/>
  <c r="AC45" i="1"/>
  <c r="AA45" i="1"/>
  <c r="U45" i="1"/>
  <c r="S45" i="1"/>
  <c r="M45" i="1"/>
  <c r="K45" i="1"/>
  <c r="DA43" i="1"/>
  <c r="DE43" i="1" s="1"/>
  <c r="CY43" i="1"/>
  <c r="BA43" i="1"/>
  <c r="AY43" i="1"/>
  <c r="AS43" i="1"/>
  <c r="AQ43" i="1"/>
  <c r="AK43" i="1"/>
  <c r="AI43" i="1"/>
  <c r="AC43" i="1"/>
  <c r="AA43" i="1"/>
  <c r="U43" i="1"/>
  <c r="S43" i="1"/>
  <c r="M43" i="1"/>
  <c r="K43" i="1"/>
  <c r="DA42" i="1"/>
  <c r="DE42" i="1" s="1"/>
  <c r="CY42" i="1"/>
  <c r="BA42" i="1"/>
  <c r="AY42" i="1"/>
  <c r="AS42" i="1"/>
  <c r="AQ42" i="1"/>
  <c r="AK42" i="1"/>
  <c r="AI42" i="1"/>
  <c r="AC42" i="1"/>
  <c r="AA42" i="1"/>
  <c r="U42" i="1"/>
  <c r="S42" i="1"/>
  <c r="M42" i="1"/>
  <c r="K42" i="1"/>
  <c r="DA41" i="1"/>
  <c r="DC41" i="1" s="1"/>
  <c r="CY41" i="1"/>
  <c r="BA41" i="1"/>
  <c r="AY41" i="1"/>
  <c r="AS41" i="1"/>
  <c r="AQ41" i="1"/>
  <c r="AK41" i="1"/>
  <c r="AI41" i="1"/>
  <c r="AC41" i="1"/>
  <c r="AA41" i="1"/>
  <c r="U41" i="1"/>
  <c r="S41" i="1"/>
  <c r="M41" i="1"/>
  <c r="K41" i="1"/>
  <c r="DA40" i="1"/>
  <c r="DE40" i="1" s="1"/>
  <c r="CY40" i="1"/>
  <c r="BA40" i="1"/>
  <c r="AY40" i="1"/>
  <c r="AS40" i="1"/>
  <c r="AQ40" i="1"/>
  <c r="AK40" i="1"/>
  <c r="AI40" i="1"/>
  <c r="AC40" i="1"/>
  <c r="AA40" i="1"/>
  <c r="U40" i="1"/>
  <c r="S40" i="1"/>
  <c r="M40" i="1"/>
  <c r="K40" i="1"/>
  <c r="DA39" i="1"/>
  <c r="DC39" i="1" s="1"/>
  <c r="CY39" i="1"/>
  <c r="BA39" i="1"/>
  <c r="AY39" i="1"/>
  <c r="AS39" i="1"/>
  <c r="AQ39" i="1"/>
  <c r="AK39" i="1"/>
  <c r="AI39" i="1"/>
  <c r="AC39" i="1"/>
  <c r="AA39" i="1"/>
  <c r="U39" i="1"/>
  <c r="S39" i="1"/>
  <c r="M39" i="1"/>
  <c r="K39" i="1"/>
  <c r="DA38" i="1"/>
  <c r="DC38" i="1" s="1"/>
  <c r="CY38" i="1"/>
  <c r="BA38" i="1"/>
  <c r="AY38" i="1"/>
  <c r="AS38" i="1"/>
  <c r="AQ38" i="1"/>
  <c r="AK38" i="1"/>
  <c r="AI38" i="1"/>
  <c r="AC38" i="1"/>
  <c r="AA38" i="1"/>
  <c r="U38" i="1"/>
  <c r="S38" i="1"/>
  <c r="M38" i="1"/>
  <c r="K38" i="1"/>
  <c r="DA37" i="1"/>
  <c r="DE37" i="1" s="1"/>
  <c r="CY37" i="1"/>
  <c r="BA37" i="1"/>
  <c r="AY37" i="1"/>
  <c r="AS37" i="1"/>
  <c r="AQ37" i="1"/>
  <c r="AK37" i="1"/>
  <c r="AI37" i="1"/>
  <c r="AC37" i="1"/>
  <c r="AA37" i="1"/>
  <c r="U37" i="1"/>
  <c r="S37" i="1"/>
  <c r="M37" i="1"/>
  <c r="K37" i="1"/>
  <c r="DA36" i="1"/>
  <c r="DE36" i="1" s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A35" i="1"/>
  <c r="DC35" i="1" s="1"/>
  <c r="CY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DA34" i="1"/>
  <c r="DE34" i="1" s="1"/>
  <c r="CY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DA33" i="1"/>
  <c r="DC33" i="1" s="1"/>
  <c r="CY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DA32" i="1"/>
  <c r="DC32" i="1" s="1"/>
  <c r="CY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A31" i="1"/>
  <c r="DE31" i="1" s="1"/>
  <c r="CY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DA30" i="1"/>
  <c r="DE30" i="1" s="1"/>
  <c r="CY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DA29" i="1"/>
  <c r="DC29" i="1" s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DA28" i="1"/>
  <c r="DE28" i="1" s="1"/>
  <c r="CY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DA27" i="1"/>
  <c r="DC27" i="1" s="1"/>
  <c r="CY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DA26" i="1"/>
  <c r="DC26" i="1" s="1"/>
  <c r="CY26" i="1"/>
  <c r="BA26" i="1"/>
  <c r="AY26" i="1"/>
  <c r="AS26" i="1"/>
  <c r="AQ26" i="1"/>
  <c r="AK26" i="1"/>
  <c r="AI26" i="1"/>
  <c r="AC26" i="1"/>
  <c r="AA26" i="1"/>
  <c r="U26" i="1"/>
  <c r="S26" i="1"/>
  <c r="M26" i="1"/>
  <c r="K26" i="1"/>
  <c r="DA25" i="1"/>
  <c r="DE25" i="1" s="1"/>
  <c r="CY25" i="1"/>
  <c r="BA25" i="1"/>
  <c r="AY25" i="1"/>
  <c r="AS25" i="1"/>
  <c r="AQ25" i="1"/>
  <c r="AK25" i="1"/>
  <c r="AI25" i="1"/>
  <c r="AC25" i="1"/>
  <c r="AA25" i="1"/>
  <c r="U25" i="1"/>
  <c r="S25" i="1"/>
  <c r="M25" i="1"/>
  <c r="K25" i="1"/>
  <c r="DA24" i="1"/>
  <c r="DE24" i="1" s="1"/>
  <c r="CY24" i="1"/>
  <c r="BA24" i="1"/>
  <c r="AY24" i="1"/>
  <c r="AS24" i="1"/>
  <c r="AQ24" i="1"/>
  <c r="AK24" i="1"/>
  <c r="AI24" i="1"/>
  <c r="AC24" i="1"/>
  <c r="AA24" i="1"/>
  <c r="U24" i="1"/>
  <c r="S24" i="1"/>
  <c r="M24" i="1"/>
  <c r="K24" i="1"/>
  <c r="DA23" i="1"/>
  <c r="DC23" i="1" s="1"/>
  <c r="CY23" i="1"/>
  <c r="BA23" i="1"/>
  <c r="AY23" i="1"/>
  <c r="AS23" i="1"/>
  <c r="AQ23" i="1"/>
  <c r="AK23" i="1"/>
  <c r="AI23" i="1"/>
  <c r="AC23" i="1"/>
  <c r="AA23" i="1"/>
  <c r="U23" i="1"/>
  <c r="S23" i="1"/>
  <c r="M23" i="1"/>
  <c r="K23" i="1"/>
  <c r="DA22" i="1"/>
  <c r="DE22" i="1" s="1"/>
  <c r="CY22" i="1"/>
  <c r="BA22" i="1"/>
  <c r="AY22" i="1"/>
  <c r="AS22" i="1"/>
  <c r="AQ22" i="1"/>
  <c r="AK22" i="1"/>
  <c r="AI22" i="1"/>
  <c r="AC22" i="1"/>
  <c r="AA22" i="1"/>
  <c r="U22" i="1"/>
  <c r="S22" i="1"/>
  <c r="M22" i="1"/>
  <c r="K22" i="1"/>
  <c r="DA21" i="1"/>
  <c r="DC21" i="1" s="1"/>
  <c r="CY21" i="1"/>
  <c r="BA21" i="1"/>
  <c r="AY21" i="1"/>
  <c r="AS21" i="1"/>
  <c r="AQ21" i="1"/>
  <c r="AK21" i="1"/>
  <c r="AI21" i="1"/>
  <c r="AC21" i="1"/>
  <c r="AA21" i="1"/>
  <c r="U21" i="1"/>
  <c r="S21" i="1"/>
  <c r="M21" i="1"/>
  <c r="K21" i="1"/>
  <c r="DA20" i="1"/>
  <c r="DC20" i="1" s="1"/>
  <c r="CY20" i="1"/>
  <c r="BA20" i="1"/>
  <c r="AY20" i="1"/>
  <c r="AS20" i="1"/>
  <c r="AQ20" i="1"/>
  <c r="AK20" i="1"/>
  <c r="AI20" i="1"/>
  <c r="AC20" i="1"/>
  <c r="AA20" i="1"/>
  <c r="U20" i="1"/>
  <c r="S20" i="1"/>
  <c r="M20" i="1"/>
  <c r="K20" i="1"/>
  <c r="DA19" i="1"/>
  <c r="DE19" i="1" s="1"/>
  <c r="CY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DA18" i="1"/>
  <c r="DE18" i="1" s="1"/>
  <c r="CY18" i="1"/>
  <c r="BA18" i="1"/>
  <c r="AY18" i="1"/>
  <c r="AS18" i="1"/>
  <c r="AQ18" i="1"/>
  <c r="AK18" i="1"/>
  <c r="AI18" i="1"/>
  <c r="AC18" i="1"/>
  <c r="AA18" i="1"/>
  <c r="U18" i="1"/>
  <c r="S18" i="1"/>
  <c r="M18" i="1"/>
  <c r="K18" i="1"/>
  <c r="BC16" i="1"/>
  <c r="BC68" i="1" s="1"/>
  <c r="BC80" i="1" s="1"/>
  <c r="AE16" i="1"/>
  <c r="G16" i="1"/>
  <c r="CQ15" i="1"/>
  <c r="CQ16" i="1" s="1"/>
  <c r="CA15" i="1"/>
  <c r="CA16" i="1" s="1"/>
  <c r="CA68" i="1" s="1"/>
  <c r="CA80" i="1" s="1"/>
  <c r="BC15" i="1"/>
  <c r="AW15" i="1"/>
  <c r="AW16" i="1" s="1"/>
  <c r="AO15" i="1"/>
  <c r="AS15" i="1" s="1"/>
  <c r="AE15" i="1"/>
  <c r="Y15" i="1"/>
  <c r="Q15" i="1"/>
  <c r="G15" i="1"/>
  <c r="CY14" i="1"/>
  <c r="DE14" i="1" s="1"/>
  <c r="DA13" i="1"/>
  <c r="DC13" i="1" s="1"/>
  <c r="CY13" i="1"/>
  <c r="BA13" i="1"/>
  <c r="AY13" i="1"/>
  <c r="AS13" i="1"/>
  <c r="AQ13" i="1"/>
  <c r="AK13" i="1"/>
  <c r="AI13" i="1"/>
  <c r="AC13" i="1"/>
  <c r="AA13" i="1"/>
  <c r="U13" i="1"/>
  <c r="S13" i="1"/>
  <c r="M13" i="1"/>
  <c r="K13" i="1"/>
  <c r="DA12" i="1"/>
  <c r="DE12" i="1" s="1"/>
  <c r="CY12" i="1"/>
  <c r="BA12" i="1"/>
  <c r="AY12" i="1"/>
  <c r="AS12" i="1"/>
  <c r="AQ12" i="1"/>
  <c r="AK12" i="1"/>
  <c r="AI12" i="1"/>
  <c r="AC12" i="1"/>
  <c r="AA12" i="1"/>
  <c r="U12" i="1"/>
  <c r="S12" i="1"/>
  <c r="M12" i="1"/>
  <c r="K12" i="1"/>
  <c r="DA11" i="1"/>
  <c r="DE11" i="1" s="1"/>
  <c r="CY11" i="1"/>
  <c r="BA11" i="1"/>
  <c r="AY11" i="1"/>
  <c r="AS11" i="1"/>
  <c r="AQ11" i="1"/>
  <c r="AK11" i="1"/>
  <c r="AI11" i="1"/>
  <c r="AC11" i="1"/>
  <c r="AA11" i="1"/>
  <c r="U11" i="1"/>
  <c r="S11" i="1"/>
  <c r="M11" i="1"/>
  <c r="K11" i="1"/>
  <c r="DA10" i="1"/>
  <c r="DE10" i="1" s="1"/>
  <c r="CY10" i="1"/>
  <c r="BA10" i="1"/>
  <c r="AY10" i="1"/>
  <c r="AS10" i="1"/>
  <c r="AQ10" i="1"/>
  <c r="AK10" i="1"/>
  <c r="AI10" i="1"/>
  <c r="AC10" i="1"/>
  <c r="AA10" i="1"/>
  <c r="U10" i="1"/>
  <c r="S10" i="1"/>
  <c r="M10" i="1"/>
  <c r="K10" i="1"/>
  <c r="CQ9" i="1"/>
  <c r="CI9" i="1"/>
  <c r="CI15" i="1" s="1"/>
  <c r="CI16" i="1" s="1"/>
  <c r="CI68" i="1" s="1"/>
  <c r="CI80" i="1" s="1"/>
  <c r="CA9" i="1"/>
  <c r="BS9" i="1"/>
  <c r="BS15" i="1" s="1"/>
  <c r="BS16" i="1" s="1"/>
  <c r="BK9" i="1"/>
  <c r="BK15" i="1" s="1"/>
  <c r="BK16" i="1" s="1"/>
  <c r="BK68" i="1" s="1"/>
  <c r="BK80" i="1" s="1"/>
  <c r="BC9" i="1"/>
  <c r="AY9" i="1"/>
  <c r="AW9" i="1"/>
  <c r="BA9" i="1" s="1"/>
  <c r="AU9" i="1"/>
  <c r="AU15" i="1" s="1"/>
  <c r="AS9" i="1"/>
  <c r="AO9" i="1"/>
  <c r="AM9" i="1"/>
  <c r="AM15" i="1" s="1"/>
  <c r="AG9" i="1"/>
  <c r="AG15" i="1" s="1"/>
  <c r="AE9" i="1"/>
  <c r="AA9" i="1"/>
  <c r="Y9" i="1"/>
  <c r="AC9" i="1" s="1"/>
  <c r="W9" i="1"/>
  <c r="W15" i="1" s="1"/>
  <c r="U9" i="1"/>
  <c r="Q9" i="1"/>
  <c r="O9" i="1"/>
  <c r="O15" i="1" s="1"/>
  <c r="I9" i="1"/>
  <c r="I15" i="1" s="1"/>
  <c r="G9" i="1"/>
  <c r="CY9" i="1" s="1"/>
  <c r="DA8" i="1"/>
  <c r="DE8" i="1" s="1"/>
  <c r="CY8" i="1"/>
  <c r="BA8" i="1"/>
  <c r="AY8" i="1"/>
  <c r="AS8" i="1"/>
  <c r="AQ8" i="1"/>
  <c r="AK8" i="1"/>
  <c r="AI8" i="1"/>
  <c r="AC8" i="1"/>
  <c r="AA8" i="1"/>
  <c r="U8" i="1"/>
  <c r="S8" i="1"/>
  <c r="M8" i="1"/>
  <c r="K8" i="1"/>
  <c r="CY7" i="1"/>
  <c r="DC7" i="1" s="1"/>
  <c r="CY6" i="1"/>
  <c r="DC6" i="1" s="1"/>
  <c r="K67" i="1" l="1"/>
  <c r="CY67" i="1"/>
  <c r="BS68" i="1"/>
  <c r="BS80" i="1" s="1"/>
  <c r="M67" i="1"/>
  <c r="W79" i="1"/>
  <c r="DA15" i="1"/>
  <c r="I16" i="1"/>
  <c r="M15" i="1"/>
  <c r="AU16" i="1"/>
  <c r="BA16" i="1" s="1"/>
  <c r="AY15" i="1"/>
  <c r="K15" i="1"/>
  <c r="AI67" i="1"/>
  <c r="G79" i="1"/>
  <c r="K78" i="1"/>
  <c r="AU79" i="1"/>
  <c r="W16" i="1"/>
  <c r="AA15" i="1"/>
  <c r="O16" i="1"/>
  <c r="CY16" i="1" s="1"/>
  <c r="S15" i="1"/>
  <c r="U15" i="1"/>
  <c r="I79" i="1"/>
  <c r="M78" i="1"/>
  <c r="AE79" i="1"/>
  <c r="AI78" i="1"/>
  <c r="AG16" i="1"/>
  <c r="AK15" i="1"/>
  <c r="AC15" i="1"/>
  <c r="CQ68" i="1"/>
  <c r="CQ80" i="1" s="1"/>
  <c r="CW80" i="1" s="1"/>
  <c r="S67" i="1"/>
  <c r="AG79" i="1"/>
  <c r="AK79" i="1" s="1"/>
  <c r="AK78" i="1"/>
  <c r="AM16" i="1"/>
  <c r="AQ15" i="1"/>
  <c r="AI15" i="1"/>
  <c r="K16" i="1"/>
  <c r="AA67" i="1"/>
  <c r="AQ67" i="1"/>
  <c r="BQ79" i="1"/>
  <c r="BO79" i="1"/>
  <c r="CY15" i="1"/>
  <c r="Y16" i="1"/>
  <c r="S9" i="1"/>
  <c r="AQ9" i="1"/>
  <c r="Q16" i="1"/>
  <c r="AO16" i="1"/>
  <c r="CY48" i="1"/>
  <c r="Y67" i="1"/>
  <c r="AC67" i="1" s="1"/>
  <c r="AW67" i="1"/>
  <c r="BA67" i="1" s="1"/>
  <c r="G68" i="1"/>
  <c r="AE68" i="1"/>
  <c r="K76" i="1"/>
  <c r="AI76" i="1"/>
  <c r="BY79" i="1"/>
  <c r="CW79" i="1"/>
  <c r="DC77" i="1"/>
  <c r="DC62" i="1"/>
  <c r="DC56" i="1"/>
  <c r="DC50" i="1"/>
  <c r="DC43" i="1"/>
  <c r="DC37" i="1"/>
  <c r="DC31" i="1"/>
  <c r="DC25" i="1"/>
  <c r="DC19" i="1"/>
  <c r="DC12" i="1"/>
  <c r="Y78" i="1"/>
  <c r="AA78" i="1" s="1"/>
  <c r="AW78" i="1"/>
  <c r="CC80" i="1"/>
  <c r="DC61" i="1"/>
  <c r="DC55" i="1"/>
  <c r="DC49" i="1"/>
  <c r="DC42" i="1"/>
  <c r="DC36" i="1"/>
  <c r="DC30" i="1"/>
  <c r="DC24" i="1"/>
  <c r="DC18" i="1"/>
  <c r="DC11" i="1"/>
  <c r="DA9" i="1"/>
  <c r="DE13" i="1"/>
  <c r="DE21" i="1"/>
  <c r="DE23" i="1"/>
  <c r="DE27" i="1"/>
  <c r="DE29" i="1"/>
  <c r="DE33" i="1"/>
  <c r="DE35" i="1"/>
  <c r="DE39" i="1"/>
  <c r="DE41" i="1"/>
  <c r="DE46" i="1"/>
  <c r="K48" i="1"/>
  <c r="AI48" i="1"/>
  <c r="DE52" i="1"/>
  <c r="DE54" i="1"/>
  <c r="DE58" i="1"/>
  <c r="DE60" i="1"/>
  <c r="DE64" i="1"/>
  <c r="DE66" i="1"/>
  <c r="AA76" i="1"/>
  <c r="AY76" i="1"/>
  <c r="O78" i="1"/>
  <c r="AM78" i="1"/>
  <c r="CO79" i="1"/>
  <c r="DC75" i="1"/>
  <c r="DC10" i="1"/>
  <c r="DA48" i="1"/>
  <c r="K9" i="1"/>
  <c r="AI9" i="1"/>
  <c r="M9" i="1"/>
  <c r="AK9" i="1"/>
  <c r="BA15" i="1"/>
  <c r="M48" i="1"/>
  <c r="AK48" i="1"/>
  <c r="DE73" i="1"/>
  <c r="Q78" i="1"/>
  <c r="AO78" i="1"/>
  <c r="BE80" i="1"/>
  <c r="DC65" i="1"/>
  <c r="DC59" i="1"/>
  <c r="DC53" i="1"/>
  <c r="DC47" i="1"/>
  <c r="DC40" i="1"/>
  <c r="DC34" i="1"/>
  <c r="DC28" i="1"/>
  <c r="DC22" i="1"/>
  <c r="CY76" i="1"/>
  <c r="DC14" i="1"/>
  <c r="DC8" i="1"/>
  <c r="DE20" i="1"/>
  <c r="DE26" i="1"/>
  <c r="DE32" i="1"/>
  <c r="DE38" i="1"/>
  <c r="DE45" i="1"/>
  <c r="DE51" i="1"/>
  <c r="DE57" i="1"/>
  <c r="DE63" i="1"/>
  <c r="DA76" i="1"/>
  <c r="BQ80" i="1"/>
  <c r="CG80" i="1"/>
  <c r="CO80" i="1"/>
  <c r="CM80" i="1"/>
  <c r="BI80" i="1"/>
  <c r="BG80" i="1"/>
  <c r="BY80" i="1"/>
  <c r="BW80" i="1"/>
  <c r="AE80" i="1"/>
  <c r="BO80" i="1"/>
  <c r="CE80" i="1"/>
  <c r="CU80" i="1"/>
  <c r="G80" i="1"/>
  <c r="AY67" i="1" l="1"/>
  <c r="DC9" i="1"/>
  <c r="DE9" i="1"/>
  <c r="DC76" i="1"/>
  <c r="DE76" i="1"/>
  <c r="AM79" i="1"/>
  <c r="AQ79" i="1" s="1"/>
  <c r="AQ78" i="1"/>
  <c r="AO68" i="1"/>
  <c r="AS16" i="1"/>
  <c r="M79" i="1"/>
  <c r="AA16" i="1"/>
  <c r="W68" i="1"/>
  <c r="DC15" i="1"/>
  <c r="DE15" i="1"/>
  <c r="AS78" i="1"/>
  <c r="AO79" i="1"/>
  <c r="AW79" i="1"/>
  <c r="BA79" i="1" s="1"/>
  <c r="BA78" i="1"/>
  <c r="U78" i="1"/>
  <c r="Q79" i="1"/>
  <c r="U79" i="1" s="1"/>
  <c r="DC48" i="1"/>
  <c r="DE48" i="1"/>
  <c r="O79" i="1"/>
  <c r="S78" i="1"/>
  <c r="Q68" i="1"/>
  <c r="U16" i="1"/>
  <c r="AQ16" i="1"/>
  <c r="AM68" i="1"/>
  <c r="DA78" i="1"/>
  <c r="AY78" i="1"/>
  <c r="AW68" i="1"/>
  <c r="Y79" i="1"/>
  <c r="AC79" i="1" s="1"/>
  <c r="AC78" i="1"/>
  <c r="AK16" i="1"/>
  <c r="AG68" i="1"/>
  <c r="AY79" i="1"/>
  <c r="AY16" i="1"/>
  <c r="AU68" i="1"/>
  <c r="Y68" i="1"/>
  <c r="AC16" i="1"/>
  <c r="AI79" i="1"/>
  <c r="O68" i="1"/>
  <c r="S16" i="1"/>
  <c r="K79" i="1"/>
  <c r="CY78" i="1"/>
  <c r="M16" i="1"/>
  <c r="DA16" i="1"/>
  <c r="I68" i="1"/>
  <c r="DA67" i="1"/>
  <c r="AI16" i="1"/>
  <c r="AM80" i="1" l="1"/>
  <c r="AQ68" i="1"/>
  <c r="DE16" i="1"/>
  <c r="DC16" i="1"/>
  <c r="S68" i="1"/>
  <c r="O80" i="1"/>
  <c r="AA79" i="1"/>
  <c r="AS79" i="1"/>
  <c r="DA79" i="1"/>
  <c r="I80" i="1"/>
  <c r="K68" i="1"/>
  <c r="M68" i="1"/>
  <c r="DA68" i="1"/>
  <c r="AW80" i="1"/>
  <c r="BA68" i="1"/>
  <c r="Q80" i="1"/>
  <c r="U68" i="1"/>
  <c r="AG80" i="1"/>
  <c r="AI68" i="1"/>
  <c r="AK68" i="1"/>
  <c r="CY79" i="1"/>
  <c r="AC68" i="1"/>
  <c r="Y80" i="1"/>
  <c r="AS68" i="1"/>
  <c r="AO80" i="1"/>
  <c r="AS80" i="1" s="1"/>
  <c r="DE67" i="1"/>
  <c r="DC67" i="1"/>
  <c r="AY68" i="1"/>
  <c r="AU80" i="1"/>
  <c r="AY80" i="1" s="1"/>
  <c r="CY68" i="1"/>
  <c r="DC78" i="1"/>
  <c r="DE78" i="1"/>
  <c r="S79" i="1"/>
  <c r="W80" i="1"/>
  <c r="AA68" i="1"/>
  <c r="AA80" i="1" l="1"/>
  <c r="AC80" i="1"/>
  <c r="U80" i="1"/>
  <c r="K80" i="1"/>
  <c r="DA80" i="1"/>
  <c r="DC80" i="1" s="1"/>
  <c r="M80" i="1"/>
  <c r="AK80" i="1"/>
  <c r="AI80" i="1"/>
  <c r="S80" i="1"/>
  <c r="CY80" i="1"/>
  <c r="DC79" i="1"/>
  <c r="DE79" i="1"/>
  <c r="BA80" i="1"/>
  <c r="DC68" i="1"/>
  <c r="AQ80" i="1"/>
</calcChain>
</file>

<file path=xl/sharedStrings.xml><?xml version="1.0" encoding="utf-8"?>
<sst xmlns="http://schemas.openxmlformats.org/spreadsheetml/2006/main" count="131" uniqueCount="96">
  <si>
    <t>Jul 23</t>
  </si>
  <si>
    <t>Budget</t>
  </si>
  <si>
    <t>$ Over Budget</t>
  </si>
  <si>
    <t>% of Budget</t>
  </si>
  <si>
    <t>Aug 23</t>
  </si>
  <si>
    <t>Sep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</si>
  <si>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</si>
  <si>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</si>
  <si>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</si>
  <si>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</si>
  <si>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</si>
  <si>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</si>
  <si>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</si>
  <si>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</si>
  <si>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 24</t>
  </si>
  <si>
    <t>Ordinary Income/Expense</t>
  </si>
  <si>
    <t>Income</t>
  </si>
  <si>
    <t>Property Tax Funds</t>
  </si>
  <si>
    <t>Previous Years</t>
  </si>
  <si>
    <t>FY 24</t>
  </si>
  <si>
    <t>FY 23-24</t>
  </si>
  <si>
    <t>Total Property Tax Funds</t>
  </si>
  <si>
    <t>Motor Vehicle Fees</t>
  </si>
  <si>
    <t>Grave Opening income</t>
  </si>
  <si>
    <t>Sales of Spaces</t>
  </si>
  <si>
    <t>Interest Income</t>
  </si>
  <si>
    <t>Donations/Other Income</t>
  </si>
  <si>
    <t>Total Income</t>
  </si>
  <si>
    <t>Gross Profit</t>
  </si>
  <si>
    <t>Expense</t>
  </si>
  <si>
    <t>Website</t>
  </si>
  <si>
    <t>Accounting &amp; Adminstrative Serv</t>
  </si>
  <si>
    <t>Advertising</t>
  </si>
  <si>
    <t>CIMS Annual</t>
  </si>
  <si>
    <t>CPA-Attorney</t>
  </si>
  <si>
    <t>Education</t>
  </si>
  <si>
    <t>Election Expense</t>
  </si>
  <si>
    <t>Insurance - Prop/Liab - WG &amp; KC</t>
  </si>
  <si>
    <t>Mileage</t>
  </si>
  <si>
    <t>Office Supplies</t>
  </si>
  <si>
    <t>Travel</t>
  </si>
  <si>
    <t>General Contingency</t>
  </si>
  <si>
    <t>Cem Maint - Other Repairs - WG</t>
  </si>
  <si>
    <t>Ditch Assessment-WG</t>
  </si>
  <si>
    <t>Gas &amp; Oil/Propane - WG</t>
  </si>
  <si>
    <t>Grave Openings - WG</t>
  </si>
  <si>
    <t>Landfill/Dumpster-WG</t>
  </si>
  <si>
    <t>Machinery / Equip Repair - WG</t>
  </si>
  <si>
    <t>Phone/internet - WG</t>
  </si>
  <si>
    <t>Rental-WG</t>
  </si>
  <si>
    <t>Safety Supplies-WG</t>
  </si>
  <si>
    <t>Shop/Cemetery Supplies-WG</t>
  </si>
  <si>
    <t>Supplies-Restroom-WC</t>
  </si>
  <si>
    <t>Top Gravel Roads-WG</t>
  </si>
  <si>
    <t>Tree Trimming &amp; Misc. - WG</t>
  </si>
  <si>
    <t>Utilities - WG</t>
  </si>
  <si>
    <t>Payroll Expenses - WG</t>
  </si>
  <si>
    <t>Hourly Full time Employees</t>
  </si>
  <si>
    <t>Salaried Employees</t>
  </si>
  <si>
    <t>Hourly Summer Employees</t>
  </si>
  <si>
    <t>Total Payroll Expenses - WG</t>
  </si>
  <si>
    <t>Insurance - Health -WG</t>
  </si>
  <si>
    <t>Payroll Tax Expense - WG</t>
  </si>
  <si>
    <t>Workers Compensation - WG</t>
  </si>
  <si>
    <t>Wyoming Retirement System</t>
  </si>
  <si>
    <t>Weed Spraying - WG</t>
  </si>
  <si>
    <t>Cem Maint /Other Repairs - KC</t>
  </si>
  <si>
    <t>Gas &amp; Oil/Propane - KC</t>
  </si>
  <si>
    <t>Grave Openings - KC</t>
  </si>
  <si>
    <t>Machinery/Equip Repair - KC</t>
  </si>
  <si>
    <t>Supplies-Restroom-KC</t>
  </si>
  <si>
    <t>Shop/Cemetery Supplies - KC</t>
  </si>
  <si>
    <t>Top Gravel Roads-KC</t>
  </si>
  <si>
    <t>Trees - KC</t>
  </si>
  <si>
    <t>Utilities - KC</t>
  </si>
  <si>
    <t>Payroll Expense - KC</t>
  </si>
  <si>
    <t>Payroll Tax Expense - KC</t>
  </si>
  <si>
    <t>Workers Comp - KC</t>
  </si>
  <si>
    <t>Weed Spraying/Fertilizing - KC</t>
  </si>
  <si>
    <t>Total Expense</t>
  </si>
  <si>
    <t>Net Ordinary Income</t>
  </si>
  <si>
    <t>Other Income/Expense</t>
  </si>
  <si>
    <t>Other Expense</t>
  </si>
  <si>
    <t>Capital Outlay - KC</t>
  </si>
  <si>
    <t>Capital Outlay - WG</t>
  </si>
  <si>
    <t>Cremation Garden</t>
  </si>
  <si>
    <t>Equipment Replace/Purchase-WG</t>
  </si>
  <si>
    <t>Sprinkler System Upgrade-WG</t>
  </si>
  <si>
    <t>Total Capital Outlay - WG</t>
  </si>
  <si>
    <t>Contingency</t>
  </si>
  <si>
    <t>Total Other Expense</t>
  </si>
  <si>
    <t>Net Other Income</t>
  </si>
  <si>
    <t>Net Income</t>
  </si>
  <si>
    <t>To Date</t>
  </si>
  <si>
    <t>$ Remaning</t>
  </si>
  <si>
    <t>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</si>
</sst>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2" borderId="0" xfId="0" applyNumberFormat="1" applyFont="1" applyFill="1"/>
    <xf numFmtId="165" fontId="2" fillId="2" borderId="3" xfId="0" applyNumberFormat="1" applyFont="1" applyFill="1" applyBorder="1"/>
    <xf numFmtId="165" fontId="2" fillId="2" borderId="0" xfId="0" applyNumberFormat="1" applyFont="1" applyFill="1" applyBorder="1"/>
    <xf numFmtId="164" fontId="2" fillId="0" borderId="7" xfId="0" applyNumberFormat="1" applyFont="1" applyBorder="1"/>
  </cellXfs>
  <cellStyles count="2">
    <cellStyle name="Normal" xfId="0" builtinId="0"/>
    <cellStyle name="Normal 2" xfId="1" xr:uid="{11896E81-B1F1-44AF-AA39-9CC6CC812D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E4D95D-ABA5-49C4-AFC2-25890116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504825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EFDC-3061-4E05-8CA3-2AC3A3D9EF9E}">
  <dimension ref="B1:C40"/>
  <sheetViews>
    <sheetView showGridLines="0" zoomScale="84" zoomScaleNormal="84" workbookViewId="0"/>
  </sheetViews>
  <sheetFormatPr defaultRowHeight="15" x14ac:dyDescent="0.25"/>
  <cols>
    <col min="1" max="1" width="3" style="26" customWidth="1"/>
    <col min="2" max="2" width="4.140625" style="26" customWidth="1"/>
    <col min="3" max="3" width="54" style="26" customWidth="1"/>
    <col min="4" max="4" width="3.7109375" style="26" customWidth="1"/>
    <col min="5" max="5" width="90.28515625" style="26" customWidth="1"/>
    <col min="6" max="7" width="8.85546875" style="26"/>
    <col min="8" max="8" width="15.42578125" style="26" customWidth="1"/>
    <col min="9" max="9" width="5.140625" style="26" customWidth="1"/>
    <col min="10" max="11" width="8.85546875" style="26"/>
    <col min="12" max="12" width="3" style="26" customWidth="1"/>
    <col min="13" max="15" width="8.85546875" style="26"/>
    <col min="16" max="16" width="7" style="26" customWidth="1"/>
    <col min="17" max="256" width="8.85546875" style="26"/>
    <col min="257" max="257" width="3" style="26" customWidth="1"/>
    <col min="258" max="258" width="4.140625" style="26" customWidth="1"/>
    <col min="259" max="259" width="54" style="26" customWidth="1"/>
    <col min="260" max="260" width="3.7109375" style="26" customWidth="1"/>
    <col min="261" max="261" width="90.28515625" style="26" customWidth="1"/>
    <col min="262" max="263" width="8.85546875" style="26"/>
    <col min="264" max="264" width="15.42578125" style="26" customWidth="1"/>
    <col min="265" max="265" width="5.140625" style="26" customWidth="1"/>
    <col min="266" max="267" width="8.85546875" style="26"/>
    <col min="268" max="268" width="3" style="26" customWidth="1"/>
    <col min="269" max="271" width="8.85546875" style="26"/>
    <col min="272" max="272" width="7" style="26" customWidth="1"/>
    <col min="273" max="512" width="8.85546875" style="26"/>
    <col min="513" max="513" width="3" style="26" customWidth="1"/>
    <col min="514" max="514" width="4.140625" style="26" customWidth="1"/>
    <col min="515" max="515" width="54" style="26" customWidth="1"/>
    <col min="516" max="516" width="3.7109375" style="26" customWidth="1"/>
    <col min="517" max="517" width="90.28515625" style="26" customWidth="1"/>
    <col min="518" max="519" width="8.85546875" style="26"/>
    <col min="520" max="520" width="15.42578125" style="26" customWidth="1"/>
    <col min="521" max="521" width="5.140625" style="26" customWidth="1"/>
    <col min="522" max="523" width="8.85546875" style="26"/>
    <col min="524" max="524" width="3" style="26" customWidth="1"/>
    <col min="525" max="527" width="8.85546875" style="26"/>
    <col min="528" max="528" width="7" style="26" customWidth="1"/>
    <col min="529" max="768" width="8.85546875" style="26"/>
    <col min="769" max="769" width="3" style="26" customWidth="1"/>
    <col min="770" max="770" width="4.140625" style="26" customWidth="1"/>
    <col min="771" max="771" width="54" style="26" customWidth="1"/>
    <col min="772" max="772" width="3.7109375" style="26" customWidth="1"/>
    <col min="773" max="773" width="90.28515625" style="26" customWidth="1"/>
    <col min="774" max="775" width="8.85546875" style="26"/>
    <col min="776" max="776" width="15.42578125" style="26" customWidth="1"/>
    <col min="777" max="777" width="5.140625" style="26" customWidth="1"/>
    <col min="778" max="779" width="8.85546875" style="26"/>
    <col min="780" max="780" width="3" style="26" customWidth="1"/>
    <col min="781" max="783" width="8.85546875" style="26"/>
    <col min="784" max="784" width="7" style="26" customWidth="1"/>
    <col min="785" max="1024" width="8.85546875" style="26"/>
    <col min="1025" max="1025" width="3" style="26" customWidth="1"/>
    <col min="1026" max="1026" width="4.140625" style="26" customWidth="1"/>
    <col min="1027" max="1027" width="54" style="26" customWidth="1"/>
    <col min="1028" max="1028" width="3.7109375" style="26" customWidth="1"/>
    <col min="1029" max="1029" width="90.28515625" style="26" customWidth="1"/>
    <col min="1030" max="1031" width="8.85546875" style="26"/>
    <col min="1032" max="1032" width="15.42578125" style="26" customWidth="1"/>
    <col min="1033" max="1033" width="5.140625" style="26" customWidth="1"/>
    <col min="1034" max="1035" width="8.85546875" style="26"/>
    <col min="1036" max="1036" width="3" style="26" customWidth="1"/>
    <col min="1037" max="1039" width="8.85546875" style="26"/>
    <col min="1040" max="1040" width="7" style="26" customWidth="1"/>
    <col min="1041" max="1280" width="8.85546875" style="26"/>
    <col min="1281" max="1281" width="3" style="26" customWidth="1"/>
    <col min="1282" max="1282" width="4.140625" style="26" customWidth="1"/>
    <col min="1283" max="1283" width="54" style="26" customWidth="1"/>
    <col min="1284" max="1284" width="3.7109375" style="26" customWidth="1"/>
    <col min="1285" max="1285" width="90.28515625" style="26" customWidth="1"/>
    <col min="1286" max="1287" width="8.85546875" style="26"/>
    <col min="1288" max="1288" width="15.42578125" style="26" customWidth="1"/>
    <col min="1289" max="1289" width="5.140625" style="26" customWidth="1"/>
    <col min="1290" max="1291" width="8.85546875" style="26"/>
    <col min="1292" max="1292" width="3" style="26" customWidth="1"/>
    <col min="1293" max="1295" width="8.85546875" style="26"/>
    <col min="1296" max="1296" width="7" style="26" customWidth="1"/>
    <col min="1297" max="1536" width="8.85546875" style="26"/>
    <col min="1537" max="1537" width="3" style="26" customWidth="1"/>
    <col min="1538" max="1538" width="4.140625" style="26" customWidth="1"/>
    <col min="1539" max="1539" width="54" style="26" customWidth="1"/>
    <col min="1540" max="1540" width="3.7109375" style="26" customWidth="1"/>
    <col min="1541" max="1541" width="90.28515625" style="26" customWidth="1"/>
    <col min="1542" max="1543" width="8.85546875" style="26"/>
    <col min="1544" max="1544" width="15.42578125" style="26" customWidth="1"/>
    <col min="1545" max="1545" width="5.140625" style="26" customWidth="1"/>
    <col min="1546" max="1547" width="8.85546875" style="26"/>
    <col min="1548" max="1548" width="3" style="26" customWidth="1"/>
    <col min="1549" max="1551" width="8.85546875" style="26"/>
    <col min="1552" max="1552" width="7" style="26" customWidth="1"/>
    <col min="1553" max="1792" width="8.85546875" style="26"/>
    <col min="1793" max="1793" width="3" style="26" customWidth="1"/>
    <col min="1794" max="1794" width="4.140625" style="26" customWidth="1"/>
    <col min="1795" max="1795" width="54" style="26" customWidth="1"/>
    <col min="1796" max="1796" width="3.7109375" style="26" customWidth="1"/>
    <col min="1797" max="1797" width="90.28515625" style="26" customWidth="1"/>
    <col min="1798" max="1799" width="8.85546875" style="26"/>
    <col min="1800" max="1800" width="15.42578125" style="26" customWidth="1"/>
    <col min="1801" max="1801" width="5.140625" style="26" customWidth="1"/>
    <col min="1802" max="1803" width="8.85546875" style="26"/>
    <col min="1804" max="1804" width="3" style="26" customWidth="1"/>
    <col min="1805" max="1807" width="8.85546875" style="26"/>
    <col min="1808" max="1808" width="7" style="26" customWidth="1"/>
    <col min="1809" max="2048" width="8.85546875" style="26"/>
    <col min="2049" max="2049" width="3" style="26" customWidth="1"/>
    <col min="2050" max="2050" width="4.140625" style="26" customWidth="1"/>
    <col min="2051" max="2051" width="54" style="26" customWidth="1"/>
    <col min="2052" max="2052" width="3.7109375" style="26" customWidth="1"/>
    <col min="2053" max="2053" width="90.28515625" style="26" customWidth="1"/>
    <col min="2054" max="2055" width="8.85546875" style="26"/>
    <col min="2056" max="2056" width="15.42578125" style="26" customWidth="1"/>
    <col min="2057" max="2057" width="5.140625" style="26" customWidth="1"/>
    <col min="2058" max="2059" width="8.85546875" style="26"/>
    <col min="2060" max="2060" width="3" style="26" customWidth="1"/>
    <col min="2061" max="2063" width="8.85546875" style="26"/>
    <col min="2064" max="2064" width="7" style="26" customWidth="1"/>
    <col min="2065" max="2304" width="8.85546875" style="26"/>
    <col min="2305" max="2305" width="3" style="26" customWidth="1"/>
    <col min="2306" max="2306" width="4.140625" style="26" customWidth="1"/>
    <col min="2307" max="2307" width="54" style="26" customWidth="1"/>
    <col min="2308" max="2308" width="3.7109375" style="26" customWidth="1"/>
    <col min="2309" max="2309" width="90.28515625" style="26" customWidth="1"/>
    <col min="2310" max="2311" width="8.85546875" style="26"/>
    <col min="2312" max="2312" width="15.42578125" style="26" customWidth="1"/>
    <col min="2313" max="2313" width="5.140625" style="26" customWidth="1"/>
    <col min="2314" max="2315" width="8.85546875" style="26"/>
    <col min="2316" max="2316" width="3" style="26" customWidth="1"/>
    <col min="2317" max="2319" width="8.85546875" style="26"/>
    <col min="2320" max="2320" width="7" style="26" customWidth="1"/>
    <col min="2321" max="2560" width="8.85546875" style="26"/>
    <col min="2561" max="2561" width="3" style="26" customWidth="1"/>
    <col min="2562" max="2562" width="4.140625" style="26" customWidth="1"/>
    <col min="2563" max="2563" width="54" style="26" customWidth="1"/>
    <col min="2564" max="2564" width="3.7109375" style="26" customWidth="1"/>
    <col min="2565" max="2565" width="90.28515625" style="26" customWidth="1"/>
    <col min="2566" max="2567" width="8.85546875" style="26"/>
    <col min="2568" max="2568" width="15.42578125" style="26" customWidth="1"/>
    <col min="2569" max="2569" width="5.140625" style="26" customWidth="1"/>
    <col min="2570" max="2571" width="8.85546875" style="26"/>
    <col min="2572" max="2572" width="3" style="26" customWidth="1"/>
    <col min="2573" max="2575" width="8.85546875" style="26"/>
    <col min="2576" max="2576" width="7" style="26" customWidth="1"/>
    <col min="2577" max="2816" width="8.85546875" style="26"/>
    <col min="2817" max="2817" width="3" style="26" customWidth="1"/>
    <col min="2818" max="2818" width="4.140625" style="26" customWidth="1"/>
    <col min="2819" max="2819" width="54" style="26" customWidth="1"/>
    <col min="2820" max="2820" width="3.7109375" style="26" customWidth="1"/>
    <col min="2821" max="2821" width="90.28515625" style="26" customWidth="1"/>
    <col min="2822" max="2823" width="8.85546875" style="26"/>
    <col min="2824" max="2824" width="15.42578125" style="26" customWidth="1"/>
    <col min="2825" max="2825" width="5.140625" style="26" customWidth="1"/>
    <col min="2826" max="2827" width="8.85546875" style="26"/>
    <col min="2828" max="2828" width="3" style="26" customWidth="1"/>
    <col min="2829" max="2831" width="8.85546875" style="26"/>
    <col min="2832" max="2832" width="7" style="26" customWidth="1"/>
    <col min="2833" max="3072" width="8.85546875" style="26"/>
    <col min="3073" max="3073" width="3" style="26" customWidth="1"/>
    <col min="3074" max="3074" width="4.140625" style="26" customWidth="1"/>
    <col min="3075" max="3075" width="54" style="26" customWidth="1"/>
    <col min="3076" max="3076" width="3.7109375" style="26" customWidth="1"/>
    <col min="3077" max="3077" width="90.28515625" style="26" customWidth="1"/>
    <col min="3078" max="3079" width="8.85546875" style="26"/>
    <col min="3080" max="3080" width="15.42578125" style="26" customWidth="1"/>
    <col min="3081" max="3081" width="5.140625" style="26" customWidth="1"/>
    <col min="3082" max="3083" width="8.85546875" style="26"/>
    <col min="3084" max="3084" width="3" style="26" customWidth="1"/>
    <col min="3085" max="3087" width="8.85546875" style="26"/>
    <col min="3088" max="3088" width="7" style="26" customWidth="1"/>
    <col min="3089" max="3328" width="8.85546875" style="26"/>
    <col min="3329" max="3329" width="3" style="26" customWidth="1"/>
    <col min="3330" max="3330" width="4.140625" style="26" customWidth="1"/>
    <col min="3331" max="3331" width="54" style="26" customWidth="1"/>
    <col min="3332" max="3332" width="3.7109375" style="26" customWidth="1"/>
    <col min="3333" max="3333" width="90.28515625" style="26" customWidth="1"/>
    <col min="3334" max="3335" width="8.85546875" style="26"/>
    <col min="3336" max="3336" width="15.42578125" style="26" customWidth="1"/>
    <col min="3337" max="3337" width="5.140625" style="26" customWidth="1"/>
    <col min="3338" max="3339" width="8.85546875" style="26"/>
    <col min="3340" max="3340" width="3" style="26" customWidth="1"/>
    <col min="3341" max="3343" width="8.85546875" style="26"/>
    <col min="3344" max="3344" width="7" style="26" customWidth="1"/>
    <col min="3345" max="3584" width="8.85546875" style="26"/>
    <col min="3585" max="3585" width="3" style="26" customWidth="1"/>
    <col min="3586" max="3586" width="4.140625" style="26" customWidth="1"/>
    <col min="3587" max="3587" width="54" style="26" customWidth="1"/>
    <col min="3588" max="3588" width="3.7109375" style="26" customWidth="1"/>
    <col min="3589" max="3589" width="90.28515625" style="26" customWidth="1"/>
    <col min="3590" max="3591" width="8.85546875" style="26"/>
    <col min="3592" max="3592" width="15.42578125" style="26" customWidth="1"/>
    <col min="3593" max="3593" width="5.140625" style="26" customWidth="1"/>
    <col min="3594" max="3595" width="8.85546875" style="26"/>
    <col min="3596" max="3596" width="3" style="26" customWidth="1"/>
    <col min="3597" max="3599" width="8.85546875" style="26"/>
    <col min="3600" max="3600" width="7" style="26" customWidth="1"/>
    <col min="3601" max="3840" width="8.85546875" style="26"/>
    <col min="3841" max="3841" width="3" style="26" customWidth="1"/>
    <col min="3842" max="3842" width="4.140625" style="26" customWidth="1"/>
    <col min="3843" max="3843" width="54" style="26" customWidth="1"/>
    <col min="3844" max="3844" width="3.7109375" style="26" customWidth="1"/>
    <col min="3845" max="3845" width="90.28515625" style="26" customWidth="1"/>
    <col min="3846" max="3847" width="8.85546875" style="26"/>
    <col min="3848" max="3848" width="15.42578125" style="26" customWidth="1"/>
    <col min="3849" max="3849" width="5.140625" style="26" customWidth="1"/>
    <col min="3850" max="3851" width="8.85546875" style="26"/>
    <col min="3852" max="3852" width="3" style="26" customWidth="1"/>
    <col min="3853" max="3855" width="8.85546875" style="26"/>
    <col min="3856" max="3856" width="7" style="26" customWidth="1"/>
    <col min="3857" max="4096" width="8.85546875" style="26"/>
    <col min="4097" max="4097" width="3" style="26" customWidth="1"/>
    <col min="4098" max="4098" width="4.140625" style="26" customWidth="1"/>
    <col min="4099" max="4099" width="54" style="26" customWidth="1"/>
    <col min="4100" max="4100" width="3.7109375" style="26" customWidth="1"/>
    <col min="4101" max="4101" width="90.28515625" style="26" customWidth="1"/>
    <col min="4102" max="4103" width="8.85546875" style="26"/>
    <col min="4104" max="4104" width="15.42578125" style="26" customWidth="1"/>
    <col min="4105" max="4105" width="5.140625" style="26" customWidth="1"/>
    <col min="4106" max="4107" width="8.85546875" style="26"/>
    <col min="4108" max="4108" width="3" style="26" customWidth="1"/>
    <col min="4109" max="4111" width="8.85546875" style="26"/>
    <col min="4112" max="4112" width="7" style="26" customWidth="1"/>
    <col min="4113" max="4352" width="8.85546875" style="26"/>
    <col min="4353" max="4353" width="3" style="26" customWidth="1"/>
    <col min="4354" max="4354" width="4.140625" style="26" customWidth="1"/>
    <col min="4355" max="4355" width="54" style="26" customWidth="1"/>
    <col min="4356" max="4356" width="3.7109375" style="26" customWidth="1"/>
    <col min="4357" max="4357" width="90.28515625" style="26" customWidth="1"/>
    <col min="4358" max="4359" width="8.85546875" style="26"/>
    <col min="4360" max="4360" width="15.42578125" style="26" customWidth="1"/>
    <col min="4361" max="4361" width="5.140625" style="26" customWidth="1"/>
    <col min="4362" max="4363" width="8.85546875" style="26"/>
    <col min="4364" max="4364" width="3" style="26" customWidth="1"/>
    <col min="4365" max="4367" width="8.85546875" style="26"/>
    <col min="4368" max="4368" width="7" style="26" customWidth="1"/>
    <col min="4369" max="4608" width="8.85546875" style="26"/>
    <col min="4609" max="4609" width="3" style="26" customWidth="1"/>
    <col min="4610" max="4610" width="4.140625" style="26" customWidth="1"/>
    <col min="4611" max="4611" width="54" style="26" customWidth="1"/>
    <col min="4612" max="4612" width="3.7109375" style="26" customWidth="1"/>
    <col min="4613" max="4613" width="90.28515625" style="26" customWidth="1"/>
    <col min="4614" max="4615" width="8.85546875" style="26"/>
    <col min="4616" max="4616" width="15.42578125" style="26" customWidth="1"/>
    <col min="4617" max="4617" width="5.140625" style="26" customWidth="1"/>
    <col min="4618" max="4619" width="8.85546875" style="26"/>
    <col min="4620" max="4620" width="3" style="26" customWidth="1"/>
    <col min="4621" max="4623" width="8.85546875" style="26"/>
    <col min="4624" max="4624" width="7" style="26" customWidth="1"/>
    <col min="4625" max="4864" width="8.85546875" style="26"/>
    <col min="4865" max="4865" width="3" style="26" customWidth="1"/>
    <col min="4866" max="4866" width="4.140625" style="26" customWidth="1"/>
    <col min="4867" max="4867" width="54" style="26" customWidth="1"/>
    <col min="4868" max="4868" width="3.7109375" style="26" customWidth="1"/>
    <col min="4869" max="4869" width="90.28515625" style="26" customWidth="1"/>
    <col min="4870" max="4871" width="8.85546875" style="26"/>
    <col min="4872" max="4872" width="15.42578125" style="26" customWidth="1"/>
    <col min="4873" max="4873" width="5.140625" style="26" customWidth="1"/>
    <col min="4874" max="4875" width="8.85546875" style="26"/>
    <col min="4876" max="4876" width="3" style="26" customWidth="1"/>
    <col min="4877" max="4879" width="8.85546875" style="26"/>
    <col min="4880" max="4880" width="7" style="26" customWidth="1"/>
    <col min="4881" max="5120" width="8.85546875" style="26"/>
    <col min="5121" max="5121" width="3" style="26" customWidth="1"/>
    <col min="5122" max="5122" width="4.140625" style="26" customWidth="1"/>
    <col min="5123" max="5123" width="54" style="26" customWidth="1"/>
    <col min="5124" max="5124" width="3.7109375" style="26" customWidth="1"/>
    <col min="5125" max="5125" width="90.28515625" style="26" customWidth="1"/>
    <col min="5126" max="5127" width="8.85546875" style="26"/>
    <col min="5128" max="5128" width="15.42578125" style="26" customWidth="1"/>
    <col min="5129" max="5129" width="5.140625" style="26" customWidth="1"/>
    <col min="5130" max="5131" width="8.85546875" style="26"/>
    <col min="5132" max="5132" width="3" style="26" customWidth="1"/>
    <col min="5133" max="5135" width="8.85546875" style="26"/>
    <col min="5136" max="5136" width="7" style="26" customWidth="1"/>
    <col min="5137" max="5376" width="8.85546875" style="26"/>
    <col min="5377" max="5377" width="3" style="26" customWidth="1"/>
    <col min="5378" max="5378" width="4.140625" style="26" customWidth="1"/>
    <col min="5379" max="5379" width="54" style="26" customWidth="1"/>
    <col min="5380" max="5380" width="3.7109375" style="26" customWidth="1"/>
    <col min="5381" max="5381" width="90.28515625" style="26" customWidth="1"/>
    <col min="5382" max="5383" width="8.85546875" style="26"/>
    <col min="5384" max="5384" width="15.42578125" style="26" customWidth="1"/>
    <col min="5385" max="5385" width="5.140625" style="26" customWidth="1"/>
    <col min="5386" max="5387" width="8.85546875" style="26"/>
    <col min="5388" max="5388" width="3" style="26" customWidth="1"/>
    <col min="5389" max="5391" width="8.85546875" style="26"/>
    <col min="5392" max="5392" width="7" style="26" customWidth="1"/>
    <col min="5393" max="5632" width="8.85546875" style="26"/>
    <col min="5633" max="5633" width="3" style="26" customWidth="1"/>
    <col min="5634" max="5634" width="4.140625" style="26" customWidth="1"/>
    <col min="5635" max="5635" width="54" style="26" customWidth="1"/>
    <col min="5636" max="5636" width="3.7109375" style="26" customWidth="1"/>
    <col min="5637" max="5637" width="90.28515625" style="26" customWidth="1"/>
    <col min="5638" max="5639" width="8.85546875" style="26"/>
    <col min="5640" max="5640" width="15.42578125" style="26" customWidth="1"/>
    <col min="5641" max="5641" width="5.140625" style="26" customWidth="1"/>
    <col min="5642" max="5643" width="8.85546875" style="26"/>
    <col min="5644" max="5644" width="3" style="26" customWidth="1"/>
    <col min="5645" max="5647" width="8.85546875" style="26"/>
    <col min="5648" max="5648" width="7" style="26" customWidth="1"/>
    <col min="5649" max="5888" width="8.85546875" style="26"/>
    <col min="5889" max="5889" width="3" style="26" customWidth="1"/>
    <col min="5890" max="5890" width="4.140625" style="26" customWidth="1"/>
    <col min="5891" max="5891" width="54" style="26" customWidth="1"/>
    <col min="5892" max="5892" width="3.7109375" style="26" customWidth="1"/>
    <col min="5893" max="5893" width="90.28515625" style="26" customWidth="1"/>
    <col min="5894" max="5895" width="8.85546875" style="26"/>
    <col min="5896" max="5896" width="15.42578125" style="26" customWidth="1"/>
    <col min="5897" max="5897" width="5.140625" style="26" customWidth="1"/>
    <col min="5898" max="5899" width="8.85546875" style="26"/>
    <col min="5900" max="5900" width="3" style="26" customWidth="1"/>
    <col min="5901" max="5903" width="8.85546875" style="26"/>
    <col min="5904" max="5904" width="7" style="26" customWidth="1"/>
    <col min="5905" max="6144" width="8.85546875" style="26"/>
    <col min="6145" max="6145" width="3" style="26" customWidth="1"/>
    <col min="6146" max="6146" width="4.140625" style="26" customWidth="1"/>
    <col min="6147" max="6147" width="54" style="26" customWidth="1"/>
    <col min="6148" max="6148" width="3.7109375" style="26" customWidth="1"/>
    <col min="6149" max="6149" width="90.28515625" style="26" customWidth="1"/>
    <col min="6150" max="6151" width="8.85546875" style="26"/>
    <col min="6152" max="6152" width="15.42578125" style="26" customWidth="1"/>
    <col min="6153" max="6153" width="5.140625" style="26" customWidth="1"/>
    <col min="6154" max="6155" width="8.85546875" style="26"/>
    <col min="6156" max="6156" width="3" style="26" customWidth="1"/>
    <col min="6157" max="6159" width="8.85546875" style="26"/>
    <col min="6160" max="6160" width="7" style="26" customWidth="1"/>
    <col min="6161" max="6400" width="8.85546875" style="26"/>
    <col min="6401" max="6401" width="3" style="26" customWidth="1"/>
    <col min="6402" max="6402" width="4.140625" style="26" customWidth="1"/>
    <col min="6403" max="6403" width="54" style="26" customWidth="1"/>
    <col min="6404" max="6404" width="3.7109375" style="26" customWidth="1"/>
    <col min="6405" max="6405" width="90.28515625" style="26" customWidth="1"/>
    <col min="6406" max="6407" width="8.85546875" style="26"/>
    <col min="6408" max="6408" width="15.42578125" style="26" customWidth="1"/>
    <col min="6409" max="6409" width="5.140625" style="26" customWidth="1"/>
    <col min="6410" max="6411" width="8.85546875" style="26"/>
    <col min="6412" max="6412" width="3" style="26" customWidth="1"/>
    <col min="6413" max="6415" width="8.85546875" style="26"/>
    <col min="6416" max="6416" width="7" style="26" customWidth="1"/>
    <col min="6417" max="6656" width="8.85546875" style="26"/>
    <col min="6657" max="6657" width="3" style="26" customWidth="1"/>
    <col min="6658" max="6658" width="4.140625" style="26" customWidth="1"/>
    <col min="6659" max="6659" width="54" style="26" customWidth="1"/>
    <col min="6660" max="6660" width="3.7109375" style="26" customWidth="1"/>
    <col min="6661" max="6661" width="90.28515625" style="26" customWidth="1"/>
    <col min="6662" max="6663" width="8.85546875" style="26"/>
    <col min="6664" max="6664" width="15.42578125" style="26" customWidth="1"/>
    <col min="6665" max="6665" width="5.140625" style="26" customWidth="1"/>
    <col min="6666" max="6667" width="8.85546875" style="26"/>
    <col min="6668" max="6668" width="3" style="26" customWidth="1"/>
    <col min="6669" max="6671" width="8.85546875" style="26"/>
    <col min="6672" max="6672" width="7" style="26" customWidth="1"/>
    <col min="6673" max="6912" width="8.85546875" style="26"/>
    <col min="6913" max="6913" width="3" style="26" customWidth="1"/>
    <col min="6914" max="6914" width="4.140625" style="26" customWidth="1"/>
    <col min="6915" max="6915" width="54" style="26" customWidth="1"/>
    <col min="6916" max="6916" width="3.7109375" style="26" customWidth="1"/>
    <col min="6917" max="6917" width="90.28515625" style="26" customWidth="1"/>
    <col min="6918" max="6919" width="8.85546875" style="26"/>
    <col min="6920" max="6920" width="15.42578125" style="26" customWidth="1"/>
    <col min="6921" max="6921" width="5.140625" style="26" customWidth="1"/>
    <col min="6922" max="6923" width="8.85546875" style="26"/>
    <col min="6924" max="6924" width="3" style="26" customWidth="1"/>
    <col min="6925" max="6927" width="8.85546875" style="26"/>
    <col min="6928" max="6928" width="7" style="26" customWidth="1"/>
    <col min="6929" max="7168" width="8.85546875" style="26"/>
    <col min="7169" max="7169" width="3" style="26" customWidth="1"/>
    <col min="7170" max="7170" width="4.140625" style="26" customWidth="1"/>
    <col min="7171" max="7171" width="54" style="26" customWidth="1"/>
    <col min="7172" max="7172" width="3.7109375" style="26" customWidth="1"/>
    <col min="7173" max="7173" width="90.28515625" style="26" customWidth="1"/>
    <col min="7174" max="7175" width="8.85546875" style="26"/>
    <col min="7176" max="7176" width="15.42578125" style="26" customWidth="1"/>
    <col min="7177" max="7177" width="5.140625" style="26" customWidth="1"/>
    <col min="7178" max="7179" width="8.85546875" style="26"/>
    <col min="7180" max="7180" width="3" style="26" customWidth="1"/>
    <col min="7181" max="7183" width="8.85546875" style="26"/>
    <col min="7184" max="7184" width="7" style="26" customWidth="1"/>
    <col min="7185" max="7424" width="8.85546875" style="26"/>
    <col min="7425" max="7425" width="3" style="26" customWidth="1"/>
    <col min="7426" max="7426" width="4.140625" style="26" customWidth="1"/>
    <col min="7427" max="7427" width="54" style="26" customWidth="1"/>
    <col min="7428" max="7428" width="3.7109375" style="26" customWidth="1"/>
    <col min="7429" max="7429" width="90.28515625" style="26" customWidth="1"/>
    <col min="7430" max="7431" width="8.85546875" style="26"/>
    <col min="7432" max="7432" width="15.42578125" style="26" customWidth="1"/>
    <col min="7433" max="7433" width="5.140625" style="26" customWidth="1"/>
    <col min="7434" max="7435" width="8.85546875" style="26"/>
    <col min="7436" max="7436" width="3" style="26" customWidth="1"/>
    <col min="7437" max="7439" width="8.85546875" style="26"/>
    <col min="7440" max="7440" width="7" style="26" customWidth="1"/>
    <col min="7441" max="7680" width="8.85546875" style="26"/>
    <col min="7681" max="7681" width="3" style="26" customWidth="1"/>
    <col min="7682" max="7682" width="4.140625" style="26" customWidth="1"/>
    <col min="7683" max="7683" width="54" style="26" customWidth="1"/>
    <col min="7684" max="7684" width="3.7109375" style="26" customWidth="1"/>
    <col min="7685" max="7685" width="90.28515625" style="26" customWidth="1"/>
    <col min="7686" max="7687" width="8.85546875" style="26"/>
    <col min="7688" max="7688" width="15.42578125" style="26" customWidth="1"/>
    <col min="7689" max="7689" width="5.140625" style="26" customWidth="1"/>
    <col min="7690" max="7691" width="8.85546875" style="26"/>
    <col min="7692" max="7692" width="3" style="26" customWidth="1"/>
    <col min="7693" max="7695" width="8.85546875" style="26"/>
    <col min="7696" max="7696" width="7" style="26" customWidth="1"/>
    <col min="7697" max="7936" width="8.85546875" style="26"/>
    <col min="7937" max="7937" width="3" style="26" customWidth="1"/>
    <col min="7938" max="7938" width="4.140625" style="26" customWidth="1"/>
    <col min="7939" max="7939" width="54" style="26" customWidth="1"/>
    <col min="7940" max="7940" width="3.7109375" style="26" customWidth="1"/>
    <col min="7941" max="7941" width="90.28515625" style="26" customWidth="1"/>
    <col min="7942" max="7943" width="8.85546875" style="26"/>
    <col min="7944" max="7944" width="15.42578125" style="26" customWidth="1"/>
    <col min="7945" max="7945" width="5.140625" style="26" customWidth="1"/>
    <col min="7946" max="7947" width="8.85546875" style="26"/>
    <col min="7948" max="7948" width="3" style="26" customWidth="1"/>
    <col min="7949" max="7951" width="8.85546875" style="26"/>
    <col min="7952" max="7952" width="7" style="26" customWidth="1"/>
    <col min="7953" max="8192" width="8.85546875" style="26"/>
    <col min="8193" max="8193" width="3" style="26" customWidth="1"/>
    <col min="8194" max="8194" width="4.140625" style="26" customWidth="1"/>
    <col min="8195" max="8195" width="54" style="26" customWidth="1"/>
    <col min="8196" max="8196" width="3.7109375" style="26" customWidth="1"/>
    <col min="8197" max="8197" width="90.28515625" style="26" customWidth="1"/>
    <col min="8198" max="8199" width="8.85546875" style="26"/>
    <col min="8200" max="8200" width="15.42578125" style="26" customWidth="1"/>
    <col min="8201" max="8201" width="5.140625" style="26" customWidth="1"/>
    <col min="8202" max="8203" width="8.85546875" style="26"/>
    <col min="8204" max="8204" width="3" style="26" customWidth="1"/>
    <col min="8205" max="8207" width="8.85546875" style="26"/>
    <col min="8208" max="8208" width="7" style="26" customWidth="1"/>
    <col min="8209" max="8448" width="8.85546875" style="26"/>
    <col min="8449" max="8449" width="3" style="26" customWidth="1"/>
    <col min="8450" max="8450" width="4.140625" style="26" customWidth="1"/>
    <col min="8451" max="8451" width="54" style="26" customWidth="1"/>
    <col min="8452" max="8452" width="3.7109375" style="26" customWidth="1"/>
    <col min="8453" max="8453" width="90.28515625" style="26" customWidth="1"/>
    <col min="8454" max="8455" width="8.85546875" style="26"/>
    <col min="8456" max="8456" width="15.42578125" style="26" customWidth="1"/>
    <col min="8457" max="8457" width="5.140625" style="26" customWidth="1"/>
    <col min="8458" max="8459" width="8.85546875" style="26"/>
    <col min="8460" max="8460" width="3" style="26" customWidth="1"/>
    <col min="8461" max="8463" width="8.85546875" style="26"/>
    <col min="8464" max="8464" width="7" style="26" customWidth="1"/>
    <col min="8465" max="8704" width="8.85546875" style="26"/>
    <col min="8705" max="8705" width="3" style="26" customWidth="1"/>
    <col min="8706" max="8706" width="4.140625" style="26" customWidth="1"/>
    <col min="8707" max="8707" width="54" style="26" customWidth="1"/>
    <col min="8708" max="8708" width="3.7109375" style="26" customWidth="1"/>
    <col min="8709" max="8709" width="90.28515625" style="26" customWidth="1"/>
    <col min="8710" max="8711" width="8.85546875" style="26"/>
    <col min="8712" max="8712" width="15.42578125" style="26" customWidth="1"/>
    <col min="8713" max="8713" width="5.140625" style="26" customWidth="1"/>
    <col min="8714" max="8715" width="8.85546875" style="26"/>
    <col min="8716" max="8716" width="3" style="26" customWidth="1"/>
    <col min="8717" max="8719" width="8.85546875" style="26"/>
    <col min="8720" max="8720" width="7" style="26" customWidth="1"/>
    <col min="8721" max="8960" width="8.85546875" style="26"/>
    <col min="8961" max="8961" width="3" style="26" customWidth="1"/>
    <col min="8962" max="8962" width="4.140625" style="26" customWidth="1"/>
    <col min="8963" max="8963" width="54" style="26" customWidth="1"/>
    <col min="8964" max="8964" width="3.7109375" style="26" customWidth="1"/>
    <col min="8965" max="8965" width="90.28515625" style="26" customWidth="1"/>
    <col min="8966" max="8967" width="8.85546875" style="26"/>
    <col min="8968" max="8968" width="15.42578125" style="26" customWidth="1"/>
    <col min="8969" max="8969" width="5.140625" style="26" customWidth="1"/>
    <col min="8970" max="8971" width="8.85546875" style="26"/>
    <col min="8972" max="8972" width="3" style="26" customWidth="1"/>
    <col min="8973" max="8975" width="8.85546875" style="26"/>
    <col min="8976" max="8976" width="7" style="26" customWidth="1"/>
    <col min="8977" max="9216" width="8.85546875" style="26"/>
    <col min="9217" max="9217" width="3" style="26" customWidth="1"/>
    <col min="9218" max="9218" width="4.140625" style="26" customWidth="1"/>
    <col min="9219" max="9219" width="54" style="26" customWidth="1"/>
    <col min="9220" max="9220" width="3.7109375" style="26" customWidth="1"/>
    <col min="9221" max="9221" width="90.28515625" style="26" customWidth="1"/>
    <col min="9222" max="9223" width="8.85546875" style="26"/>
    <col min="9224" max="9224" width="15.42578125" style="26" customWidth="1"/>
    <col min="9225" max="9225" width="5.140625" style="26" customWidth="1"/>
    <col min="9226" max="9227" width="8.85546875" style="26"/>
    <col min="9228" max="9228" width="3" style="26" customWidth="1"/>
    <col min="9229" max="9231" width="8.85546875" style="26"/>
    <col min="9232" max="9232" width="7" style="26" customWidth="1"/>
    <col min="9233" max="9472" width="8.85546875" style="26"/>
    <col min="9473" max="9473" width="3" style="26" customWidth="1"/>
    <col min="9474" max="9474" width="4.140625" style="26" customWidth="1"/>
    <col min="9475" max="9475" width="54" style="26" customWidth="1"/>
    <col min="9476" max="9476" width="3.7109375" style="26" customWidth="1"/>
    <col min="9477" max="9477" width="90.28515625" style="26" customWidth="1"/>
    <col min="9478" max="9479" width="8.85546875" style="26"/>
    <col min="9480" max="9480" width="15.42578125" style="26" customWidth="1"/>
    <col min="9481" max="9481" width="5.140625" style="26" customWidth="1"/>
    <col min="9482" max="9483" width="8.85546875" style="26"/>
    <col min="9484" max="9484" width="3" style="26" customWidth="1"/>
    <col min="9485" max="9487" width="8.85546875" style="26"/>
    <col min="9488" max="9488" width="7" style="26" customWidth="1"/>
    <col min="9489" max="9728" width="8.85546875" style="26"/>
    <col min="9729" max="9729" width="3" style="26" customWidth="1"/>
    <col min="9730" max="9730" width="4.140625" style="26" customWidth="1"/>
    <col min="9731" max="9731" width="54" style="26" customWidth="1"/>
    <col min="9732" max="9732" width="3.7109375" style="26" customWidth="1"/>
    <col min="9733" max="9733" width="90.28515625" style="26" customWidth="1"/>
    <col min="9734" max="9735" width="8.85546875" style="26"/>
    <col min="9736" max="9736" width="15.42578125" style="26" customWidth="1"/>
    <col min="9737" max="9737" width="5.140625" style="26" customWidth="1"/>
    <col min="9738" max="9739" width="8.85546875" style="26"/>
    <col min="9740" max="9740" width="3" style="26" customWidth="1"/>
    <col min="9741" max="9743" width="8.85546875" style="26"/>
    <col min="9744" max="9744" width="7" style="26" customWidth="1"/>
    <col min="9745" max="9984" width="8.85546875" style="26"/>
    <col min="9985" max="9985" width="3" style="26" customWidth="1"/>
    <col min="9986" max="9986" width="4.140625" style="26" customWidth="1"/>
    <col min="9987" max="9987" width="54" style="26" customWidth="1"/>
    <col min="9988" max="9988" width="3.7109375" style="26" customWidth="1"/>
    <col min="9989" max="9989" width="90.28515625" style="26" customWidth="1"/>
    <col min="9990" max="9991" width="8.85546875" style="26"/>
    <col min="9992" max="9992" width="15.42578125" style="26" customWidth="1"/>
    <col min="9993" max="9993" width="5.140625" style="26" customWidth="1"/>
    <col min="9994" max="9995" width="8.85546875" style="26"/>
    <col min="9996" max="9996" width="3" style="26" customWidth="1"/>
    <col min="9997" max="9999" width="8.85546875" style="26"/>
    <col min="10000" max="10000" width="7" style="26" customWidth="1"/>
    <col min="10001" max="10240" width="8.85546875" style="26"/>
    <col min="10241" max="10241" width="3" style="26" customWidth="1"/>
    <col min="10242" max="10242" width="4.140625" style="26" customWidth="1"/>
    <col min="10243" max="10243" width="54" style="26" customWidth="1"/>
    <col min="10244" max="10244" width="3.7109375" style="26" customWidth="1"/>
    <col min="10245" max="10245" width="90.28515625" style="26" customWidth="1"/>
    <col min="10246" max="10247" width="8.85546875" style="26"/>
    <col min="10248" max="10248" width="15.42578125" style="26" customWidth="1"/>
    <col min="10249" max="10249" width="5.140625" style="26" customWidth="1"/>
    <col min="10250" max="10251" width="8.85546875" style="26"/>
    <col min="10252" max="10252" width="3" style="26" customWidth="1"/>
    <col min="10253" max="10255" width="8.85546875" style="26"/>
    <col min="10256" max="10256" width="7" style="26" customWidth="1"/>
    <col min="10257" max="10496" width="8.85546875" style="26"/>
    <col min="10497" max="10497" width="3" style="26" customWidth="1"/>
    <col min="10498" max="10498" width="4.140625" style="26" customWidth="1"/>
    <col min="10499" max="10499" width="54" style="26" customWidth="1"/>
    <col min="10500" max="10500" width="3.7109375" style="26" customWidth="1"/>
    <col min="10501" max="10501" width="90.28515625" style="26" customWidth="1"/>
    <col min="10502" max="10503" width="8.85546875" style="26"/>
    <col min="10504" max="10504" width="15.42578125" style="26" customWidth="1"/>
    <col min="10505" max="10505" width="5.140625" style="26" customWidth="1"/>
    <col min="10506" max="10507" width="8.85546875" style="26"/>
    <col min="10508" max="10508" width="3" style="26" customWidth="1"/>
    <col min="10509" max="10511" width="8.85546875" style="26"/>
    <col min="10512" max="10512" width="7" style="26" customWidth="1"/>
    <col min="10513" max="10752" width="8.85546875" style="26"/>
    <col min="10753" max="10753" width="3" style="26" customWidth="1"/>
    <col min="10754" max="10754" width="4.140625" style="26" customWidth="1"/>
    <col min="10755" max="10755" width="54" style="26" customWidth="1"/>
    <col min="10756" max="10756" width="3.7109375" style="26" customWidth="1"/>
    <col min="10757" max="10757" width="90.28515625" style="26" customWidth="1"/>
    <col min="10758" max="10759" width="8.85546875" style="26"/>
    <col min="10760" max="10760" width="15.42578125" style="26" customWidth="1"/>
    <col min="10761" max="10761" width="5.140625" style="26" customWidth="1"/>
    <col min="10762" max="10763" width="8.85546875" style="26"/>
    <col min="10764" max="10764" width="3" style="26" customWidth="1"/>
    <col min="10765" max="10767" width="8.85546875" style="26"/>
    <col min="10768" max="10768" width="7" style="26" customWidth="1"/>
    <col min="10769" max="11008" width="8.85546875" style="26"/>
    <col min="11009" max="11009" width="3" style="26" customWidth="1"/>
    <col min="11010" max="11010" width="4.140625" style="26" customWidth="1"/>
    <col min="11011" max="11011" width="54" style="26" customWidth="1"/>
    <col min="11012" max="11012" width="3.7109375" style="26" customWidth="1"/>
    <col min="11013" max="11013" width="90.28515625" style="26" customWidth="1"/>
    <col min="11014" max="11015" width="8.85546875" style="26"/>
    <col min="11016" max="11016" width="15.42578125" style="26" customWidth="1"/>
    <col min="11017" max="11017" width="5.140625" style="26" customWidth="1"/>
    <col min="11018" max="11019" width="8.85546875" style="26"/>
    <col min="11020" max="11020" width="3" style="26" customWidth="1"/>
    <col min="11021" max="11023" width="8.85546875" style="26"/>
    <col min="11024" max="11024" width="7" style="26" customWidth="1"/>
    <col min="11025" max="11264" width="8.85546875" style="26"/>
    <col min="11265" max="11265" width="3" style="26" customWidth="1"/>
    <col min="11266" max="11266" width="4.140625" style="26" customWidth="1"/>
    <col min="11267" max="11267" width="54" style="26" customWidth="1"/>
    <col min="11268" max="11268" width="3.7109375" style="26" customWidth="1"/>
    <col min="11269" max="11269" width="90.28515625" style="26" customWidth="1"/>
    <col min="11270" max="11271" width="8.85546875" style="26"/>
    <col min="11272" max="11272" width="15.42578125" style="26" customWidth="1"/>
    <col min="11273" max="11273" width="5.140625" style="26" customWidth="1"/>
    <col min="11274" max="11275" width="8.85546875" style="26"/>
    <col min="11276" max="11276" width="3" style="26" customWidth="1"/>
    <col min="11277" max="11279" width="8.85546875" style="26"/>
    <col min="11280" max="11280" width="7" style="26" customWidth="1"/>
    <col min="11281" max="11520" width="8.85546875" style="26"/>
    <col min="11521" max="11521" width="3" style="26" customWidth="1"/>
    <col min="11522" max="11522" width="4.140625" style="26" customWidth="1"/>
    <col min="11523" max="11523" width="54" style="26" customWidth="1"/>
    <col min="11524" max="11524" width="3.7109375" style="26" customWidth="1"/>
    <col min="11525" max="11525" width="90.28515625" style="26" customWidth="1"/>
    <col min="11526" max="11527" width="8.85546875" style="26"/>
    <col min="11528" max="11528" width="15.42578125" style="26" customWidth="1"/>
    <col min="11529" max="11529" width="5.140625" style="26" customWidth="1"/>
    <col min="11530" max="11531" width="8.85546875" style="26"/>
    <col min="11532" max="11532" width="3" style="26" customWidth="1"/>
    <col min="11533" max="11535" width="8.85546875" style="26"/>
    <col min="11536" max="11536" width="7" style="26" customWidth="1"/>
    <col min="11537" max="11776" width="8.85546875" style="26"/>
    <col min="11777" max="11777" width="3" style="26" customWidth="1"/>
    <col min="11778" max="11778" width="4.140625" style="26" customWidth="1"/>
    <col min="11779" max="11779" width="54" style="26" customWidth="1"/>
    <col min="11780" max="11780" width="3.7109375" style="26" customWidth="1"/>
    <col min="11781" max="11781" width="90.28515625" style="26" customWidth="1"/>
    <col min="11782" max="11783" width="8.85546875" style="26"/>
    <col min="11784" max="11784" width="15.42578125" style="26" customWidth="1"/>
    <col min="11785" max="11785" width="5.140625" style="26" customWidth="1"/>
    <col min="11786" max="11787" width="8.85546875" style="26"/>
    <col min="11788" max="11788" width="3" style="26" customWidth="1"/>
    <col min="11789" max="11791" width="8.85546875" style="26"/>
    <col min="11792" max="11792" width="7" style="26" customWidth="1"/>
    <col min="11793" max="12032" width="8.85546875" style="26"/>
    <col min="12033" max="12033" width="3" style="26" customWidth="1"/>
    <col min="12034" max="12034" width="4.140625" style="26" customWidth="1"/>
    <col min="12035" max="12035" width="54" style="26" customWidth="1"/>
    <col min="12036" max="12036" width="3.7109375" style="26" customWidth="1"/>
    <col min="12037" max="12037" width="90.28515625" style="26" customWidth="1"/>
    <col min="12038" max="12039" width="8.85546875" style="26"/>
    <col min="12040" max="12040" width="15.42578125" style="26" customWidth="1"/>
    <col min="12041" max="12041" width="5.140625" style="26" customWidth="1"/>
    <col min="12042" max="12043" width="8.85546875" style="26"/>
    <col min="12044" max="12044" width="3" style="26" customWidth="1"/>
    <col min="12045" max="12047" width="8.85546875" style="26"/>
    <col min="12048" max="12048" width="7" style="26" customWidth="1"/>
    <col min="12049" max="12288" width="8.85546875" style="26"/>
    <col min="12289" max="12289" width="3" style="26" customWidth="1"/>
    <col min="12290" max="12290" width="4.140625" style="26" customWidth="1"/>
    <col min="12291" max="12291" width="54" style="26" customWidth="1"/>
    <col min="12292" max="12292" width="3.7109375" style="26" customWidth="1"/>
    <col min="12293" max="12293" width="90.28515625" style="26" customWidth="1"/>
    <col min="12294" max="12295" width="8.85546875" style="26"/>
    <col min="12296" max="12296" width="15.42578125" style="26" customWidth="1"/>
    <col min="12297" max="12297" width="5.140625" style="26" customWidth="1"/>
    <col min="12298" max="12299" width="8.85546875" style="26"/>
    <col min="12300" max="12300" width="3" style="26" customWidth="1"/>
    <col min="12301" max="12303" width="8.85546875" style="26"/>
    <col min="12304" max="12304" width="7" style="26" customWidth="1"/>
    <col min="12305" max="12544" width="8.85546875" style="26"/>
    <col min="12545" max="12545" width="3" style="26" customWidth="1"/>
    <col min="12546" max="12546" width="4.140625" style="26" customWidth="1"/>
    <col min="12547" max="12547" width="54" style="26" customWidth="1"/>
    <col min="12548" max="12548" width="3.7109375" style="26" customWidth="1"/>
    <col min="12549" max="12549" width="90.28515625" style="26" customWidth="1"/>
    <col min="12550" max="12551" width="8.85546875" style="26"/>
    <col min="12552" max="12552" width="15.42578125" style="26" customWidth="1"/>
    <col min="12553" max="12553" width="5.140625" style="26" customWidth="1"/>
    <col min="12554" max="12555" width="8.85546875" style="26"/>
    <col min="12556" max="12556" width="3" style="26" customWidth="1"/>
    <col min="12557" max="12559" width="8.85546875" style="26"/>
    <col min="12560" max="12560" width="7" style="26" customWidth="1"/>
    <col min="12561" max="12800" width="8.85546875" style="26"/>
    <col min="12801" max="12801" width="3" style="26" customWidth="1"/>
    <col min="12802" max="12802" width="4.140625" style="26" customWidth="1"/>
    <col min="12803" max="12803" width="54" style="26" customWidth="1"/>
    <col min="12804" max="12804" width="3.7109375" style="26" customWidth="1"/>
    <col min="12805" max="12805" width="90.28515625" style="26" customWidth="1"/>
    <col min="12806" max="12807" width="8.85546875" style="26"/>
    <col min="12808" max="12808" width="15.42578125" style="26" customWidth="1"/>
    <col min="12809" max="12809" width="5.140625" style="26" customWidth="1"/>
    <col min="12810" max="12811" width="8.85546875" style="26"/>
    <col min="12812" max="12812" width="3" style="26" customWidth="1"/>
    <col min="12813" max="12815" width="8.85546875" style="26"/>
    <col min="12816" max="12816" width="7" style="26" customWidth="1"/>
    <col min="12817" max="13056" width="8.85546875" style="26"/>
    <col min="13057" max="13057" width="3" style="26" customWidth="1"/>
    <col min="13058" max="13058" width="4.140625" style="26" customWidth="1"/>
    <col min="13059" max="13059" width="54" style="26" customWidth="1"/>
    <col min="13060" max="13060" width="3.7109375" style="26" customWidth="1"/>
    <col min="13061" max="13061" width="90.28515625" style="26" customWidth="1"/>
    <col min="13062" max="13063" width="8.85546875" style="26"/>
    <col min="13064" max="13064" width="15.42578125" style="26" customWidth="1"/>
    <col min="13065" max="13065" width="5.140625" style="26" customWidth="1"/>
    <col min="13066" max="13067" width="8.85546875" style="26"/>
    <col min="13068" max="13068" width="3" style="26" customWidth="1"/>
    <col min="13069" max="13071" width="8.85546875" style="26"/>
    <col min="13072" max="13072" width="7" style="26" customWidth="1"/>
    <col min="13073" max="13312" width="8.85546875" style="26"/>
    <col min="13313" max="13313" width="3" style="26" customWidth="1"/>
    <col min="13314" max="13314" width="4.140625" style="26" customWidth="1"/>
    <col min="13315" max="13315" width="54" style="26" customWidth="1"/>
    <col min="13316" max="13316" width="3.7109375" style="26" customWidth="1"/>
    <col min="13317" max="13317" width="90.28515625" style="26" customWidth="1"/>
    <col min="13318" max="13319" width="8.85546875" style="26"/>
    <col min="13320" max="13320" width="15.42578125" style="26" customWidth="1"/>
    <col min="13321" max="13321" width="5.140625" style="26" customWidth="1"/>
    <col min="13322" max="13323" width="8.85546875" style="26"/>
    <col min="13324" max="13324" width="3" style="26" customWidth="1"/>
    <col min="13325" max="13327" width="8.85546875" style="26"/>
    <col min="13328" max="13328" width="7" style="26" customWidth="1"/>
    <col min="13329" max="13568" width="8.85546875" style="26"/>
    <col min="13569" max="13569" width="3" style="26" customWidth="1"/>
    <col min="13570" max="13570" width="4.140625" style="26" customWidth="1"/>
    <col min="13571" max="13571" width="54" style="26" customWidth="1"/>
    <col min="13572" max="13572" width="3.7109375" style="26" customWidth="1"/>
    <col min="13573" max="13573" width="90.28515625" style="26" customWidth="1"/>
    <col min="13574" max="13575" width="8.85546875" style="26"/>
    <col min="13576" max="13576" width="15.42578125" style="26" customWidth="1"/>
    <col min="13577" max="13577" width="5.140625" style="26" customWidth="1"/>
    <col min="13578" max="13579" width="8.85546875" style="26"/>
    <col min="13580" max="13580" width="3" style="26" customWidth="1"/>
    <col min="13581" max="13583" width="8.85546875" style="26"/>
    <col min="13584" max="13584" width="7" style="26" customWidth="1"/>
    <col min="13585" max="13824" width="8.85546875" style="26"/>
    <col min="13825" max="13825" width="3" style="26" customWidth="1"/>
    <col min="13826" max="13826" width="4.140625" style="26" customWidth="1"/>
    <col min="13827" max="13827" width="54" style="26" customWidth="1"/>
    <col min="13828" max="13828" width="3.7109375" style="26" customWidth="1"/>
    <col min="13829" max="13829" width="90.28515625" style="26" customWidth="1"/>
    <col min="13830" max="13831" width="8.85546875" style="26"/>
    <col min="13832" max="13832" width="15.42578125" style="26" customWidth="1"/>
    <col min="13833" max="13833" width="5.140625" style="26" customWidth="1"/>
    <col min="13834" max="13835" width="8.85546875" style="26"/>
    <col min="13836" max="13836" width="3" style="26" customWidth="1"/>
    <col min="13837" max="13839" width="8.85546875" style="26"/>
    <col min="13840" max="13840" width="7" style="26" customWidth="1"/>
    <col min="13841" max="14080" width="8.85546875" style="26"/>
    <col min="14081" max="14081" width="3" style="26" customWidth="1"/>
    <col min="14082" max="14082" width="4.140625" style="26" customWidth="1"/>
    <col min="14083" max="14083" width="54" style="26" customWidth="1"/>
    <col min="14084" max="14084" width="3.7109375" style="26" customWidth="1"/>
    <col min="14085" max="14085" width="90.28515625" style="26" customWidth="1"/>
    <col min="14086" max="14087" width="8.85546875" style="26"/>
    <col min="14088" max="14088" width="15.42578125" style="26" customWidth="1"/>
    <col min="14089" max="14089" width="5.140625" style="26" customWidth="1"/>
    <col min="14090" max="14091" width="8.85546875" style="26"/>
    <col min="14092" max="14092" width="3" style="26" customWidth="1"/>
    <col min="14093" max="14095" width="8.85546875" style="26"/>
    <col min="14096" max="14096" width="7" style="26" customWidth="1"/>
    <col min="14097" max="14336" width="8.85546875" style="26"/>
    <col min="14337" max="14337" width="3" style="26" customWidth="1"/>
    <col min="14338" max="14338" width="4.140625" style="26" customWidth="1"/>
    <col min="14339" max="14339" width="54" style="26" customWidth="1"/>
    <col min="14340" max="14340" width="3.7109375" style="26" customWidth="1"/>
    <col min="14341" max="14341" width="90.28515625" style="26" customWidth="1"/>
    <col min="14342" max="14343" width="8.85546875" style="26"/>
    <col min="14344" max="14344" width="15.42578125" style="26" customWidth="1"/>
    <col min="14345" max="14345" width="5.140625" style="26" customWidth="1"/>
    <col min="14346" max="14347" width="8.85546875" style="26"/>
    <col min="14348" max="14348" width="3" style="26" customWidth="1"/>
    <col min="14349" max="14351" width="8.85546875" style="26"/>
    <col min="14352" max="14352" width="7" style="26" customWidth="1"/>
    <col min="14353" max="14592" width="8.85546875" style="26"/>
    <col min="14593" max="14593" width="3" style="26" customWidth="1"/>
    <col min="14594" max="14594" width="4.140625" style="26" customWidth="1"/>
    <col min="14595" max="14595" width="54" style="26" customWidth="1"/>
    <col min="14596" max="14596" width="3.7109375" style="26" customWidth="1"/>
    <col min="14597" max="14597" width="90.28515625" style="26" customWidth="1"/>
    <col min="14598" max="14599" width="8.85546875" style="26"/>
    <col min="14600" max="14600" width="15.42578125" style="26" customWidth="1"/>
    <col min="14601" max="14601" width="5.140625" style="26" customWidth="1"/>
    <col min="14602" max="14603" width="8.85546875" style="26"/>
    <col min="14604" max="14604" width="3" style="26" customWidth="1"/>
    <col min="14605" max="14607" width="8.85546875" style="26"/>
    <col min="14608" max="14608" width="7" style="26" customWidth="1"/>
    <col min="14609" max="14848" width="8.85546875" style="26"/>
    <col min="14849" max="14849" width="3" style="26" customWidth="1"/>
    <col min="14850" max="14850" width="4.140625" style="26" customWidth="1"/>
    <col min="14851" max="14851" width="54" style="26" customWidth="1"/>
    <col min="14852" max="14852" width="3.7109375" style="26" customWidth="1"/>
    <col min="14853" max="14853" width="90.28515625" style="26" customWidth="1"/>
    <col min="14854" max="14855" width="8.85546875" style="26"/>
    <col min="14856" max="14856" width="15.42578125" style="26" customWidth="1"/>
    <col min="14857" max="14857" width="5.140625" style="26" customWidth="1"/>
    <col min="14858" max="14859" width="8.85546875" style="26"/>
    <col min="14860" max="14860" width="3" style="26" customWidth="1"/>
    <col min="14861" max="14863" width="8.85546875" style="26"/>
    <col min="14864" max="14864" width="7" style="26" customWidth="1"/>
    <col min="14865" max="15104" width="8.85546875" style="26"/>
    <col min="15105" max="15105" width="3" style="26" customWidth="1"/>
    <col min="15106" max="15106" width="4.140625" style="26" customWidth="1"/>
    <col min="15107" max="15107" width="54" style="26" customWidth="1"/>
    <col min="15108" max="15108" width="3.7109375" style="26" customWidth="1"/>
    <col min="15109" max="15109" width="90.28515625" style="26" customWidth="1"/>
    <col min="15110" max="15111" width="8.85546875" style="26"/>
    <col min="15112" max="15112" width="15.42578125" style="26" customWidth="1"/>
    <col min="15113" max="15113" width="5.140625" style="26" customWidth="1"/>
    <col min="15114" max="15115" width="8.85546875" style="26"/>
    <col min="15116" max="15116" width="3" style="26" customWidth="1"/>
    <col min="15117" max="15119" width="8.85546875" style="26"/>
    <col min="15120" max="15120" width="7" style="26" customWidth="1"/>
    <col min="15121" max="15360" width="8.85546875" style="26"/>
    <col min="15361" max="15361" width="3" style="26" customWidth="1"/>
    <col min="15362" max="15362" width="4.140625" style="26" customWidth="1"/>
    <col min="15363" max="15363" width="54" style="26" customWidth="1"/>
    <col min="15364" max="15364" width="3.7109375" style="26" customWidth="1"/>
    <col min="15365" max="15365" width="90.28515625" style="26" customWidth="1"/>
    <col min="15366" max="15367" width="8.85546875" style="26"/>
    <col min="15368" max="15368" width="15.42578125" style="26" customWidth="1"/>
    <col min="15369" max="15369" width="5.140625" style="26" customWidth="1"/>
    <col min="15370" max="15371" width="8.85546875" style="26"/>
    <col min="15372" max="15372" width="3" style="26" customWidth="1"/>
    <col min="15373" max="15375" width="8.85546875" style="26"/>
    <col min="15376" max="15376" width="7" style="26" customWidth="1"/>
    <col min="15377" max="15616" width="8.85546875" style="26"/>
    <col min="15617" max="15617" width="3" style="26" customWidth="1"/>
    <col min="15618" max="15618" width="4.140625" style="26" customWidth="1"/>
    <col min="15619" max="15619" width="54" style="26" customWidth="1"/>
    <col min="15620" max="15620" width="3.7109375" style="26" customWidth="1"/>
    <col min="15621" max="15621" width="90.28515625" style="26" customWidth="1"/>
    <col min="15622" max="15623" width="8.85546875" style="26"/>
    <col min="15624" max="15624" width="15.42578125" style="26" customWidth="1"/>
    <col min="15625" max="15625" width="5.140625" style="26" customWidth="1"/>
    <col min="15626" max="15627" width="8.85546875" style="26"/>
    <col min="15628" max="15628" width="3" style="26" customWidth="1"/>
    <col min="15629" max="15631" width="8.85546875" style="26"/>
    <col min="15632" max="15632" width="7" style="26" customWidth="1"/>
    <col min="15633" max="15872" width="8.85546875" style="26"/>
    <col min="15873" max="15873" width="3" style="26" customWidth="1"/>
    <col min="15874" max="15874" width="4.140625" style="26" customWidth="1"/>
    <col min="15875" max="15875" width="54" style="26" customWidth="1"/>
    <col min="15876" max="15876" width="3.7109375" style="26" customWidth="1"/>
    <col min="15877" max="15877" width="90.28515625" style="26" customWidth="1"/>
    <col min="15878" max="15879" width="8.85546875" style="26"/>
    <col min="15880" max="15880" width="15.42578125" style="26" customWidth="1"/>
    <col min="15881" max="15881" width="5.140625" style="26" customWidth="1"/>
    <col min="15882" max="15883" width="8.85546875" style="26"/>
    <col min="15884" max="15884" width="3" style="26" customWidth="1"/>
    <col min="15885" max="15887" width="8.85546875" style="26"/>
    <col min="15888" max="15888" width="7" style="26" customWidth="1"/>
    <col min="15889" max="16128" width="8.85546875" style="26"/>
    <col min="16129" max="16129" width="3" style="26" customWidth="1"/>
    <col min="16130" max="16130" width="4.140625" style="26" customWidth="1"/>
    <col min="16131" max="16131" width="54" style="26" customWidth="1"/>
    <col min="16132" max="16132" width="3.7109375" style="26" customWidth="1"/>
    <col min="16133" max="16133" width="90.28515625" style="26" customWidth="1"/>
    <col min="16134" max="16135" width="8.85546875" style="26"/>
    <col min="16136" max="16136" width="15.42578125" style="26" customWidth="1"/>
    <col min="16137" max="16137" width="5.140625" style="26" customWidth="1"/>
    <col min="16138" max="16139" width="8.85546875" style="26"/>
    <col min="16140" max="16140" width="3" style="26" customWidth="1"/>
    <col min="16141" max="16143" width="8.85546875" style="26"/>
    <col min="16144" max="16144" width="7" style="26" customWidth="1"/>
    <col min="16145" max="16384" width="8.85546875" style="2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7"/>
      <c r="C40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B231-0BD2-4610-B1AB-44E673CA52D2}">
  <sheetPr codeName="Sheet1"/>
  <dimension ref="A1:DE81"/>
  <sheetViews>
    <sheetView tabSelected="1" workbookViewId="0">
      <pane xSplit="6" ySplit="2" topLeftCell="BX57" activePane="bottomRight" state="frozenSplit"/>
      <selection pane="topRight" activeCell="G1" sqref="G1"/>
      <selection pane="bottomLeft" activeCell="A3" sqref="A3"/>
      <selection pane="bottomRight" activeCell="DF2" sqref="DF2"/>
    </sheetView>
  </sheetViews>
  <sheetFormatPr defaultRowHeight="15" x14ac:dyDescent="0.25"/>
  <cols>
    <col min="1" max="3" width="3" style="24" hidden="1" customWidth="1"/>
    <col min="4" max="5" width="3" style="24" customWidth="1"/>
    <col min="6" max="6" width="22.7109375" style="24" customWidth="1"/>
    <col min="7" max="7" width="7.5703125" style="25" hidden="1" customWidth="1"/>
    <col min="8" max="8" width="2.28515625" style="25" hidden="1" customWidth="1"/>
    <col min="9" max="9" width="8.28515625" style="25" hidden="1" customWidth="1"/>
    <col min="10" max="10" width="2.28515625" style="25" hidden="1" customWidth="1"/>
    <col min="11" max="11" width="10.7109375" style="25" hidden="1" customWidth="1"/>
    <col min="12" max="12" width="2.28515625" style="25" hidden="1" customWidth="1"/>
    <col min="13" max="13" width="9.140625" style="25" hidden="1" customWidth="1"/>
    <col min="14" max="14" width="2.28515625" style="25" hidden="1" customWidth="1"/>
    <col min="15" max="15" width="7.5703125" style="25" hidden="1" customWidth="1"/>
    <col min="16" max="16" width="2.28515625" style="25" hidden="1" customWidth="1"/>
    <col min="17" max="17" width="5.7109375" style="25" hidden="1" customWidth="1"/>
    <col min="18" max="18" width="2.28515625" style="25" hidden="1" customWidth="1"/>
    <col min="19" max="19" width="10.7109375" style="25" hidden="1" customWidth="1"/>
    <col min="20" max="20" width="2.28515625" style="25" hidden="1" customWidth="1"/>
    <col min="21" max="21" width="9.140625" style="25" hidden="1" customWidth="1"/>
    <col min="22" max="22" width="2.28515625" style="25" hidden="1" customWidth="1"/>
    <col min="23" max="23" width="7.5703125" style="25" bestFit="1" customWidth="1"/>
    <col min="24" max="24" width="2.28515625" style="25" customWidth="1"/>
    <col min="25" max="25" width="5.7109375" style="25" hidden="1" customWidth="1"/>
    <col min="26" max="26" width="2.28515625" style="25" hidden="1" customWidth="1"/>
    <col min="27" max="27" width="10.7109375" style="25" hidden="1" customWidth="1"/>
    <col min="28" max="28" width="2.28515625" style="25" hidden="1" customWidth="1"/>
    <col min="29" max="29" width="9.140625" style="25" hidden="1" customWidth="1"/>
    <col min="30" max="30" width="2.28515625" style="25" hidden="1" customWidth="1"/>
    <col min="31" max="31" width="5.140625" style="25" hidden="1" customWidth="1"/>
    <col min="32" max="32" width="2.28515625" style="25" hidden="1" customWidth="1"/>
    <col min="33" max="33" width="5.7109375" style="25" hidden="1" customWidth="1"/>
    <col min="34" max="34" width="2.28515625" style="25" hidden="1" customWidth="1"/>
    <col min="35" max="35" width="10.7109375" style="25" hidden="1" customWidth="1"/>
    <col min="36" max="36" width="2.28515625" style="25" hidden="1" customWidth="1"/>
    <col min="37" max="37" width="9.140625" style="25" hidden="1" customWidth="1"/>
    <col min="38" max="38" width="2.28515625" style="25" hidden="1" customWidth="1"/>
    <col min="39" max="39" width="5.42578125" style="25" hidden="1" customWidth="1"/>
    <col min="40" max="40" width="2.28515625" style="25" hidden="1" customWidth="1"/>
    <col min="41" max="41" width="5.7109375" style="25" hidden="1" customWidth="1"/>
    <col min="42" max="42" width="2.28515625" style="25" hidden="1" customWidth="1"/>
    <col min="43" max="43" width="10.7109375" style="25" hidden="1" customWidth="1"/>
    <col min="44" max="44" width="2.28515625" style="25" hidden="1" customWidth="1"/>
    <col min="45" max="45" width="9.140625" style="25" hidden="1" customWidth="1"/>
    <col min="46" max="46" width="2.28515625" style="25" hidden="1" customWidth="1"/>
    <col min="47" max="47" width="5.42578125" style="25" hidden="1" customWidth="1"/>
    <col min="48" max="48" width="2.28515625" style="25" hidden="1" customWidth="1"/>
    <col min="49" max="49" width="5.7109375" style="25" hidden="1" customWidth="1"/>
    <col min="50" max="50" width="2.28515625" style="25" hidden="1" customWidth="1"/>
    <col min="51" max="51" width="10.7109375" style="25" hidden="1" customWidth="1"/>
    <col min="52" max="52" width="2.28515625" style="25" hidden="1" customWidth="1"/>
    <col min="53" max="53" width="9.140625" style="25" hidden="1" customWidth="1"/>
    <col min="54" max="54" width="2.28515625" style="25" hidden="1" customWidth="1"/>
    <col min="55" max="55" width="5.28515625" style="25" hidden="1" customWidth="1"/>
    <col min="56" max="56" width="2.28515625" style="25" hidden="1" customWidth="1"/>
    <col min="57" max="57" width="5.7109375" style="25" hidden="1" customWidth="1"/>
    <col min="58" max="58" width="2.28515625" style="25" hidden="1" customWidth="1"/>
    <col min="59" max="59" width="10.7109375" style="25" hidden="1" customWidth="1"/>
    <col min="60" max="60" width="2.28515625" style="25" hidden="1" customWidth="1"/>
    <col min="61" max="61" width="9.140625" style="25" hidden="1" customWidth="1"/>
    <col min="62" max="62" width="2.28515625" style="25" hidden="1" customWidth="1"/>
    <col min="63" max="63" width="5.42578125" style="25" hidden="1" customWidth="1"/>
    <col min="64" max="64" width="2.28515625" style="25" hidden="1" customWidth="1"/>
    <col min="65" max="65" width="5.7109375" style="25" hidden="1" customWidth="1"/>
    <col min="66" max="66" width="2.28515625" style="25" hidden="1" customWidth="1"/>
    <col min="67" max="67" width="10.7109375" style="25" hidden="1" customWidth="1"/>
    <col min="68" max="68" width="2.28515625" style="25" hidden="1" customWidth="1"/>
    <col min="69" max="69" width="9.140625" style="25" hidden="1" customWidth="1"/>
    <col min="70" max="70" width="2.28515625" style="25" hidden="1" customWidth="1"/>
    <col min="71" max="71" width="5.42578125" style="25" hidden="1" customWidth="1"/>
    <col min="72" max="72" width="2.28515625" style="25" hidden="1" customWidth="1"/>
    <col min="73" max="73" width="5.7109375" style="25" hidden="1" customWidth="1"/>
    <col min="74" max="74" width="2.28515625" style="25" hidden="1" customWidth="1"/>
    <col min="75" max="75" width="10.7109375" style="25" hidden="1" customWidth="1"/>
    <col min="76" max="76" width="2.28515625" style="25" hidden="1" customWidth="1"/>
    <col min="77" max="77" width="9.140625" style="25" hidden="1" customWidth="1"/>
    <col min="78" max="78" width="2.28515625" style="25" hidden="1" customWidth="1"/>
    <col min="79" max="79" width="5.28515625" style="25" hidden="1" customWidth="1"/>
    <col min="80" max="80" width="2.28515625" style="25" hidden="1" customWidth="1"/>
    <col min="81" max="81" width="5.7109375" style="25" hidden="1" customWidth="1"/>
    <col min="82" max="82" width="2.28515625" style="25" hidden="1" customWidth="1"/>
    <col min="83" max="83" width="10.7109375" style="25" hidden="1" customWidth="1"/>
    <col min="84" max="84" width="2.28515625" style="25" hidden="1" customWidth="1"/>
    <col min="85" max="85" width="9.140625" style="25" hidden="1" customWidth="1"/>
    <col min="86" max="86" width="2.28515625" style="25" hidden="1" customWidth="1"/>
    <col min="87" max="87" width="5.7109375" style="25" hidden="1" customWidth="1"/>
    <col min="88" max="88" width="2.28515625" style="25" hidden="1" customWidth="1"/>
    <col min="89" max="89" width="5.7109375" style="25" hidden="1" customWidth="1"/>
    <col min="90" max="90" width="2.28515625" style="25" hidden="1" customWidth="1"/>
    <col min="91" max="91" width="10.7109375" style="25" hidden="1" customWidth="1"/>
    <col min="92" max="92" width="2.28515625" style="25" hidden="1" customWidth="1"/>
    <col min="93" max="93" width="9.140625" style="25" hidden="1" customWidth="1"/>
    <col min="94" max="94" width="2.28515625" style="25" hidden="1" customWidth="1"/>
    <col min="95" max="95" width="5.28515625" style="25" hidden="1" customWidth="1"/>
    <col min="96" max="96" width="2.28515625" style="25" hidden="1" customWidth="1"/>
    <col min="97" max="97" width="5.7109375" style="25" hidden="1" customWidth="1"/>
    <col min="98" max="98" width="2.28515625" style="25" hidden="1" customWidth="1"/>
    <col min="99" max="99" width="10.7109375" style="25" hidden="1" customWidth="1"/>
    <col min="100" max="100" width="2.28515625" style="25" hidden="1" customWidth="1"/>
    <col min="101" max="101" width="9.140625" style="25" hidden="1" customWidth="1"/>
    <col min="102" max="102" width="2.28515625" style="25" hidden="1" customWidth="1"/>
    <col min="103" max="103" width="11.140625" style="25" bestFit="1" customWidth="1"/>
    <col min="104" max="104" width="2.28515625" style="25" customWidth="1"/>
    <col min="105" max="105" width="9.28515625" style="25" bestFit="1" customWidth="1"/>
    <col min="106" max="106" width="2.28515625" style="25" customWidth="1"/>
    <col min="107" max="107" width="10.7109375" style="25" bestFit="1" customWidth="1"/>
    <col min="108" max="108" width="2.28515625" style="25" customWidth="1"/>
    <col min="109" max="109" width="9.140625" style="25" bestFit="1" customWidth="1"/>
  </cols>
  <sheetData>
    <row r="1" spans="1:109" ht="15.75" thickBot="1" x14ac:dyDescent="0.3">
      <c r="A1" s="2"/>
      <c r="B1" s="2"/>
      <c r="C1" s="2"/>
      <c r="D1" s="2"/>
      <c r="E1" s="2"/>
      <c r="F1" s="2"/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1"/>
      <c r="CY1" s="5"/>
      <c r="CZ1" s="3"/>
      <c r="DA1" s="4"/>
      <c r="DB1" s="3"/>
      <c r="DC1" s="4"/>
      <c r="DD1" s="3"/>
      <c r="DE1" s="4"/>
    </row>
    <row r="2" spans="1:109" s="23" customFormat="1" ht="16.5" thickTop="1" thickBot="1" x14ac:dyDescent="0.3">
      <c r="A2" s="20"/>
      <c r="B2" s="20"/>
      <c r="C2" s="20"/>
      <c r="D2" s="20"/>
      <c r="E2" s="20"/>
      <c r="F2" s="20" t="s">
        <v>95</v>
      </c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93</v>
      </c>
      <c r="CZ2" s="22"/>
      <c r="DA2" s="21" t="s">
        <v>1</v>
      </c>
      <c r="DB2" s="22"/>
      <c r="DC2" s="21" t="s">
        <v>94</v>
      </c>
      <c r="DD2" s="22"/>
      <c r="DE2" s="21" t="s">
        <v>3</v>
      </c>
    </row>
    <row r="3" spans="1:109" ht="15.75" hidden="1" thickTop="1" x14ac:dyDescent="0.25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6"/>
      <c r="BF3" s="7"/>
      <c r="BG3" s="6"/>
      <c r="BH3" s="7"/>
      <c r="BI3" s="8"/>
      <c r="BJ3" s="7"/>
      <c r="BK3" s="6"/>
      <c r="BL3" s="7"/>
      <c r="BM3" s="6"/>
      <c r="BN3" s="7"/>
      <c r="BO3" s="6"/>
      <c r="BP3" s="7"/>
      <c r="BQ3" s="8"/>
      <c r="BR3" s="7"/>
      <c r="BS3" s="6"/>
      <c r="BT3" s="7"/>
      <c r="BU3" s="6"/>
      <c r="BV3" s="7"/>
      <c r="BW3" s="6"/>
      <c r="BX3" s="7"/>
      <c r="BY3" s="8"/>
      <c r="BZ3" s="7"/>
      <c r="CA3" s="6"/>
      <c r="CB3" s="7"/>
      <c r="CC3" s="6"/>
      <c r="CD3" s="7"/>
      <c r="CE3" s="6"/>
      <c r="CF3" s="7"/>
      <c r="CG3" s="8"/>
      <c r="CH3" s="7"/>
      <c r="CI3" s="6"/>
      <c r="CJ3" s="7"/>
      <c r="CK3" s="6"/>
      <c r="CL3" s="7"/>
      <c r="CM3" s="6"/>
      <c r="CN3" s="7"/>
      <c r="CO3" s="8"/>
      <c r="CP3" s="7"/>
      <c r="CQ3" s="6"/>
      <c r="CR3" s="7"/>
      <c r="CS3" s="6"/>
      <c r="CT3" s="7"/>
      <c r="CU3" s="6"/>
      <c r="CV3" s="7"/>
      <c r="CW3" s="8"/>
      <c r="CX3" s="7"/>
      <c r="CY3" s="6"/>
      <c r="CZ3" s="7"/>
      <c r="DA3" s="6"/>
      <c r="DB3" s="7"/>
      <c r="DC3" s="6"/>
      <c r="DD3" s="7"/>
      <c r="DE3" s="8"/>
    </row>
    <row r="4" spans="1:109" ht="15.75" thickTop="1" x14ac:dyDescent="0.25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6"/>
      <c r="BF4" s="7"/>
      <c r="BG4" s="6"/>
      <c r="BH4" s="7"/>
      <c r="BI4" s="8"/>
      <c r="BJ4" s="7"/>
      <c r="BK4" s="6"/>
      <c r="BL4" s="7"/>
      <c r="BM4" s="6"/>
      <c r="BN4" s="7"/>
      <c r="BO4" s="6"/>
      <c r="BP4" s="7"/>
      <c r="BQ4" s="8"/>
      <c r="BR4" s="7"/>
      <c r="BS4" s="6"/>
      <c r="BT4" s="7"/>
      <c r="BU4" s="6"/>
      <c r="BV4" s="7"/>
      <c r="BW4" s="6"/>
      <c r="BX4" s="7"/>
      <c r="BY4" s="8"/>
      <c r="BZ4" s="7"/>
      <c r="CA4" s="6"/>
      <c r="CB4" s="7"/>
      <c r="CC4" s="6"/>
      <c r="CD4" s="7"/>
      <c r="CE4" s="6"/>
      <c r="CF4" s="7"/>
      <c r="CG4" s="8"/>
      <c r="CH4" s="7"/>
      <c r="CI4" s="6"/>
      <c r="CJ4" s="7"/>
      <c r="CK4" s="6"/>
      <c r="CL4" s="7"/>
      <c r="CM4" s="6"/>
      <c r="CN4" s="7"/>
      <c r="CO4" s="8"/>
      <c r="CP4" s="7"/>
      <c r="CQ4" s="6"/>
      <c r="CR4" s="7"/>
      <c r="CS4" s="6"/>
      <c r="CT4" s="7"/>
      <c r="CU4" s="6"/>
      <c r="CV4" s="7"/>
      <c r="CW4" s="8"/>
      <c r="CX4" s="7"/>
      <c r="CY4" s="6"/>
      <c r="CZ4" s="7"/>
      <c r="DA4" s="6"/>
      <c r="DB4" s="7"/>
      <c r="DC4" s="6"/>
      <c r="DD4" s="7"/>
      <c r="DE4" s="8"/>
    </row>
    <row r="5" spans="1:109" x14ac:dyDescent="0.25">
      <c r="A5" s="2"/>
      <c r="B5" s="2"/>
      <c r="C5" s="2"/>
      <c r="D5" s="2"/>
      <c r="E5" s="2" t="s">
        <v>17</v>
      </c>
      <c r="F5" s="2"/>
      <c r="G5" s="6"/>
      <c r="H5" s="7"/>
      <c r="I5" s="6"/>
      <c r="J5" s="7"/>
      <c r="K5" s="6"/>
      <c r="L5" s="7"/>
      <c r="M5" s="8"/>
      <c r="N5" s="7"/>
      <c r="O5" s="6"/>
      <c r="P5" s="7"/>
      <c r="Q5" s="6"/>
      <c r="R5" s="7"/>
      <c r="S5" s="6"/>
      <c r="T5" s="7"/>
      <c r="U5" s="8"/>
      <c r="V5" s="7"/>
      <c r="W5" s="6"/>
      <c r="X5" s="7"/>
      <c r="Y5" s="6"/>
      <c r="Z5" s="7"/>
      <c r="AA5" s="6"/>
      <c r="AB5" s="7"/>
      <c r="AC5" s="8"/>
      <c r="AD5" s="7"/>
      <c r="AE5" s="6"/>
      <c r="AF5" s="7"/>
      <c r="AG5" s="6"/>
      <c r="AH5" s="7"/>
      <c r="AI5" s="6"/>
      <c r="AJ5" s="7"/>
      <c r="AK5" s="8"/>
      <c r="AL5" s="7"/>
      <c r="AM5" s="6"/>
      <c r="AN5" s="7"/>
      <c r="AO5" s="6"/>
      <c r="AP5" s="7"/>
      <c r="AQ5" s="6"/>
      <c r="AR5" s="7"/>
      <c r="AS5" s="8"/>
      <c r="AT5" s="7"/>
      <c r="AU5" s="6"/>
      <c r="AV5" s="7"/>
      <c r="AW5" s="6"/>
      <c r="AX5" s="7"/>
      <c r="AY5" s="6"/>
      <c r="AZ5" s="7"/>
      <c r="BA5" s="8"/>
      <c r="BB5" s="7"/>
      <c r="BC5" s="6"/>
      <c r="BD5" s="7"/>
      <c r="BE5" s="6"/>
      <c r="BF5" s="7"/>
      <c r="BG5" s="6"/>
      <c r="BH5" s="7"/>
      <c r="BI5" s="8"/>
      <c r="BJ5" s="7"/>
      <c r="BK5" s="6"/>
      <c r="BL5" s="7"/>
      <c r="BM5" s="6"/>
      <c r="BN5" s="7"/>
      <c r="BO5" s="6"/>
      <c r="BP5" s="7"/>
      <c r="BQ5" s="8"/>
      <c r="BR5" s="7"/>
      <c r="BS5" s="6"/>
      <c r="BT5" s="7"/>
      <c r="BU5" s="6"/>
      <c r="BV5" s="7"/>
      <c r="BW5" s="6"/>
      <c r="BX5" s="7"/>
      <c r="BY5" s="8"/>
      <c r="BZ5" s="7"/>
      <c r="CA5" s="6"/>
      <c r="CB5" s="7"/>
      <c r="CC5" s="6"/>
      <c r="CD5" s="7"/>
      <c r="CE5" s="6"/>
      <c r="CF5" s="7"/>
      <c r="CG5" s="8"/>
      <c r="CH5" s="7"/>
      <c r="CI5" s="6"/>
      <c r="CJ5" s="7"/>
      <c r="CK5" s="6"/>
      <c r="CL5" s="7"/>
      <c r="CM5" s="6"/>
      <c r="CN5" s="7"/>
      <c r="CO5" s="8"/>
      <c r="CP5" s="7"/>
      <c r="CQ5" s="6"/>
      <c r="CR5" s="7"/>
      <c r="CS5" s="6"/>
      <c r="CT5" s="7"/>
      <c r="CU5" s="6"/>
      <c r="CV5" s="7"/>
      <c r="CW5" s="8"/>
      <c r="CX5" s="7"/>
      <c r="CY5" s="6"/>
      <c r="CZ5" s="7"/>
      <c r="DA5" s="6"/>
      <c r="DB5" s="7"/>
      <c r="DC5" s="6"/>
      <c r="DD5" s="7"/>
      <c r="DE5" s="8"/>
    </row>
    <row r="6" spans="1:109" x14ac:dyDescent="0.25">
      <c r="A6" s="2"/>
      <c r="B6" s="2"/>
      <c r="C6" s="2"/>
      <c r="D6" s="2"/>
      <c r="E6" s="2"/>
      <c r="F6" s="2" t="s">
        <v>18</v>
      </c>
      <c r="G6" s="6">
        <v>2164.41</v>
      </c>
      <c r="H6" s="7"/>
      <c r="I6" s="6"/>
      <c r="J6" s="7"/>
      <c r="K6" s="6"/>
      <c r="L6" s="7"/>
      <c r="M6" s="8"/>
      <c r="N6" s="7"/>
      <c r="O6" s="6">
        <v>432.62</v>
      </c>
      <c r="P6" s="7"/>
      <c r="Q6" s="6"/>
      <c r="R6" s="7"/>
      <c r="S6" s="6"/>
      <c r="T6" s="7"/>
      <c r="U6" s="8"/>
      <c r="V6" s="7"/>
      <c r="W6" s="6">
        <v>0</v>
      </c>
      <c r="X6" s="7"/>
      <c r="Y6" s="6"/>
      <c r="Z6" s="7"/>
      <c r="AA6" s="6"/>
      <c r="AB6" s="7"/>
      <c r="AC6" s="8"/>
      <c r="AD6" s="7"/>
      <c r="AE6" s="6">
        <v>0</v>
      </c>
      <c r="AF6" s="7"/>
      <c r="AG6" s="6"/>
      <c r="AH6" s="7"/>
      <c r="AI6" s="6"/>
      <c r="AJ6" s="7"/>
      <c r="AK6" s="8"/>
      <c r="AL6" s="7"/>
      <c r="AM6" s="6">
        <v>0</v>
      </c>
      <c r="AN6" s="7"/>
      <c r="AO6" s="6"/>
      <c r="AP6" s="7"/>
      <c r="AQ6" s="6"/>
      <c r="AR6" s="7"/>
      <c r="AS6" s="8"/>
      <c r="AT6" s="7"/>
      <c r="AU6" s="6">
        <v>0</v>
      </c>
      <c r="AV6" s="7"/>
      <c r="AW6" s="6"/>
      <c r="AX6" s="7"/>
      <c r="AY6" s="6"/>
      <c r="AZ6" s="7"/>
      <c r="BA6" s="8"/>
      <c r="BB6" s="7"/>
      <c r="BC6" s="6">
        <v>0</v>
      </c>
      <c r="BD6" s="7"/>
      <c r="BE6" s="6"/>
      <c r="BF6" s="7"/>
      <c r="BG6" s="6"/>
      <c r="BH6" s="7"/>
      <c r="BI6" s="8"/>
      <c r="BJ6" s="7"/>
      <c r="BK6" s="6">
        <v>0</v>
      </c>
      <c r="BL6" s="7"/>
      <c r="BM6" s="6"/>
      <c r="BN6" s="7"/>
      <c r="BO6" s="6"/>
      <c r="BP6" s="7"/>
      <c r="BQ6" s="8"/>
      <c r="BR6" s="7"/>
      <c r="BS6" s="6">
        <v>0</v>
      </c>
      <c r="BT6" s="7"/>
      <c r="BU6" s="6"/>
      <c r="BV6" s="7"/>
      <c r="BW6" s="6"/>
      <c r="BX6" s="7"/>
      <c r="BY6" s="8"/>
      <c r="BZ6" s="7"/>
      <c r="CA6" s="6">
        <v>0</v>
      </c>
      <c r="CB6" s="7"/>
      <c r="CC6" s="6"/>
      <c r="CD6" s="7"/>
      <c r="CE6" s="6"/>
      <c r="CF6" s="7"/>
      <c r="CG6" s="8"/>
      <c r="CH6" s="7"/>
      <c r="CI6" s="6">
        <v>0</v>
      </c>
      <c r="CJ6" s="7"/>
      <c r="CK6" s="6"/>
      <c r="CL6" s="7"/>
      <c r="CM6" s="6"/>
      <c r="CN6" s="7"/>
      <c r="CO6" s="8"/>
      <c r="CP6" s="7"/>
      <c r="CQ6" s="6">
        <v>0</v>
      </c>
      <c r="CR6" s="7"/>
      <c r="CS6" s="6"/>
      <c r="CT6" s="7"/>
      <c r="CU6" s="6"/>
      <c r="CV6" s="7"/>
      <c r="CW6" s="8"/>
      <c r="CX6" s="7"/>
      <c r="CY6" s="6">
        <f t="shared" ref="CY6:CY16" si="0">ROUND(G6+O6+W6+AE6+AM6+AU6+BC6+BK6+BS6+CA6+CI6+CQ6,5)</f>
        <v>2597.0300000000002</v>
      </c>
      <c r="CZ6" s="7"/>
      <c r="DA6" s="6"/>
      <c r="DB6" s="7"/>
      <c r="DC6" s="6">
        <f>DA6-CY6</f>
        <v>-2597.0300000000002</v>
      </c>
      <c r="DD6" s="7"/>
      <c r="DE6" s="8"/>
    </row>
    <row r="7" spans="1:109" x14ac:dyDescent="0.25">
      <c r="A7" s="2"/>
      <c r="B7" s="2"/>
      <c r="C7" s="2"/>
      <c r="D7" s="2"/>
      <c r="E7" s="2"/>
      <c r="F7" s="2" t="s">
        <v>19</v>
      </c>
      <c r="G7" s="6">
        <v>0</v>
      </c>
      <c r="H7" s="7"/>
      <c r="I7" s="6"/>
      <c r="J7" s="7"/>
      <c r="K7" s="6"/>
      <c r="L7" s="7"/>
      <c r="M7" s="8"/>
      <c r="N7" s="7"/>
      <c r="O7" s="6">
        <v>8468.59</v>
      </c>
      <c r="P7" s="7"/>
      <c r="Q7" s="6"/>
      <c r="R7" s="7"/>
      <c r="S7" s="6"/>
      <c r="T7" s="7"/>
      <c r="U7" s="8"/>
      <c r="V7" s="7"/>
      <c r="W7" s="6">
        <v>0</v>
      </c>
      <c r="X7" s="7"/>
      <c r="Y7" s="6"/>
      <c r="Z7" s="7"/>
      <c r="AA7" s="6"/>
      <c r="AB7" s="7"/>
      <c r="AC7" s="8"/>
      <c r="AD7" s="7"/>
      <c r="AE7" s="6">
        <v>0</v>
      </c>
      <c r="AF7" s="7"/>
      <c r="AG7" s="6"/>
      <c r="AH7" s="7"/>
      <c r="AI7" s="6"/>
      <c r="AJ7" s="7"/>
      <c r="AK7" s="8"/>
      <c r="AL7" s="7"/>
      <c r="AM7" s="6">
        <v>0</v>
      </c>
      <c r="AN7" s="7"/>
      <c r="AO7" s="6"/>
      <c r="AP7" s="7"/>
      <c r="AQ7" s="6"/>
      <c r="AR7" s="7"/>
      <c r="AS7" s="8"/>
      <c r="AT7" s="7"/>
      <c r="AU7" s="6">
        <v>0</v>
      </c>
      <c r="AV7" s="7"/>
      <c r="AW7" s="6"/>
      <c r="AX7" s="7"/>
      <c r="AY7" s="6"/>
      <c r="AZ7" s="7"/>
      <c r="BA7" s="8"/>
      <c r="BB7" s="7"/>
      <c r="BC7" s="6">
        <v>0</v>
      </c>
      <c r="BD7" s="7"/>
      <c r="BE7" s="6"/>
      <c r="BF7" s="7"/>
      <c r="BG7" s="6"/>
      <c r="BH7" s="7"/>
      <c r="BI7" s="8"/>
      <c r="BJ7" s="7"/>
      <c r="BK7" s="6">
        <v>0</v>
      </c>
      <c r="BL7" s="7"/>
      <c r="BM7" s="6"/>
      <c r="BN7" s="7"/>
      <c r="BO7" s="6"/>
      <c r="BP7" s="7"/>
      <c r="BQ7" s="8"/>
      <c r="BR7" s="7"/>
      <c r="BS7" s="6">
        <v>0</v>
      </c>
      <c r="BT7" s="7"/>
      <c r="BU7" s="6"/>
      <c r="BV7" s="7"/>
      <c r="BW7" s="6"/>
      <c r="BX7" s="7"/>
      <c r="BY7" s="8"/>
      <c r="BZ7" s="7"/>
      <c r="CA7" s="6">
        <v>0</v>
      </c>
      <c r="CB7" s="7"/>
      <c r="CC7" s="6"/>
      <c r="CD7" s="7"/>
      <c r="CE7" s="6"/>
      <c r="CF7" s="7"/>
      <c r="CG7" s="8"/>
      <c r="CH7" s="7"/>
      <c r="CI7" s="6">
        <v>0</v>
      </c>
      <c r="CJ7" s="7"/>
      <c r="CK7" s="6"/>
      <c r="CL7" s="7"/>
      <c r="CM7" s="6"/>
      <c r="CN7" s="7"/>
      <c r="CO7" s="8"/>
      <c r="CP7" s="7"/>
      <c r="CQ7" s="6">
        <v>0</v>
      </c>
      <c r="CR7" s="7"/>
      <c r="CS7" s="6"/>
      <c r="CT7" s="7"/>
      <c r="CU7" s="6"/>
      <c r="CV7" s="7"/>
      <c r="CW7" s="8"/>
      <c r="CX7" s="7"/>
      <c r="CY7" s="6">
        <f t="shared" si="0"/>
        <v>8468.59</v>
      </c>
      <c r="CZ7" s="7"/>
      <c r="DA7" s="6"/>
      <c r="DB7" s="7"/>
      <c r="DC7" s="6">
        <f t="shared" ref="DC7:DC68" si="1">DA7-CY7</f>
        <v>-8468.59</v>
      </c>
      <c r="DD7" s="7"/>
      <c r="DE7" s="8"/>
    </row>
    <row r="8" spans="1:109" ht="15.75" thickBot="1" x14ac:dyDescent="0.3">
      <c r="A8" s="2"/>
      <c r="B8" s="2"/>
      <c r="C8" s="2"/>
      <c r="D8" s="2"/>
      <c r="E8" s="2"/>
      <c r="F8" s="2" t="s">
        <v>20</v>
      </c>
      <c r="G8" s="9">
        <v>11523.35</v>
      </c>
      <c r="H8" s="7"/>
      <c r="I8" s="9">
        <v>508787</v>
      </c>
      <c r="J8" s="7"/>
      <c r="K8" s="9">
        <f t="shared" ref="K8:K13" si="2">ROUND((G8-I8),5)</f>
        <v>-497263.65</v>
      </c>
      <c r="L8" s="7"/>
      <c r="M8" s="10">
        <f t="shared" ref="M8:M13" si="3">ROUND(IF(I8=0, IF(G8=0, 0, 1), G8/I8),5)</f>
        <v>2.265E-2</v>
      </c>
      <c r="N8" s="7"/>
      <c r="O8" s="9">
        <v>74.349999999999994</v>
      </c>
      <c r="P8" s="7"/>
      <c r="Q8" s="9">
        <v>0</v>
      </c>
      <c r="R8" s="7"/>
      <c r="S8" s="9">
        <f t="shared" ref="S8:S13" si="4">ROUND((O8-Q8),5)</f>
        <v>74.349999999999994</v>
      </c>
      <c r="T8" s="7"/>
      <c r="U8" s="10">
        <f t="shared" ref="U8:U13" si="5">ROUND(IF(Q8=0, IF(O8=0, 0, 1), O8/Q8),5)</f>
        <v>1</v>
      </c>
      <c r="V8" s="7"/>
      <c r="W8" s="9">
        <v>0</v>
      </c>
      <c r="X8" s="7"/>
      <c r="Y8" s="9">
        <v>0</v>
      </c>
      <c r="Z8" s="7"/>
      <c r="AA8" s="9">
        <f t="shared" ref="AA8:AA13" si="6">ROUND((W8-Y8),5)</f>
        <v>0</v>
      </c>
      <c r="AB8" s="7"/>
      <c r="AC8" s="10">
        <f t="shared" ref="AC8:AC13" si="7">ROUND(IF(Y8=0, IF(W8=0, 0, 1), W8/Y8),5)</f>
        <v>0</v>
      </c>
      <c r="AD8" s="7"/>
      <c r="AE8" s="9">
        <v>0</v>
      </c>
      <c r="AF8" s="7"/>
      <c r="AG8" s="9">
        <v>0</v>
      </c>
      <c r="AH8" s="7"/>
      <c r="AI8" s="9">
        <f t="shared" ref="AI8:AI13" si="8">ROUND((AE8-AG8),5)</f>
        <v>0</v>
      </c>
      <c r="AJ8" s="7"/>
      <c r="AK8" s="10">
        <f t="shared" ref="AK8:AK13" si="9">ROUND(IF(AG8=0, IF(AE8=0, 0, 1), AE8/AG8),5)</f>
        <v>0</v>
      </c>
      <c r="AL8" s="7"/>
      <c r="AM8" s="9">
        <v>0</v>
      </c>
      <c r="AN8" s="7"/>
      <c r="AO8" s="9">
        <v>0</v>
      </c>
      <c r="AP8" s="7"/>
      <c r="AQ8" s="9">
        <f t="shared" ref="AQ8:AQ13" si="10">ROUND((AM8-AO8),5)</f>
        <v>0</v>
      </c>
      <c r="AR8" s="7"/>
      <c r="AS8" s="10">
        <f t="shared" ref="AS8:AS13" si="11">ROUND(IF(AO8=0, IF(AM8=0, 0, 1), AM8/AO8),5)</f>
        <v>0</v>
      </c>
      <c r="AT8" s="7"/>
      <c r="AU8" s="9">
        <v>0</v>
      </c>
      <c r="AV8" s="7"/>
      <c r="AW8" s="9">
        <v>0</v>
      </c>
      <c r="AX8" s="7"/>
      <c r="AY8" s="9">
        <f t="shared" ref="AY8:AY13" si="12">ROUND((AU8-AW8),5)</f>
        <v>0</v>
      </c>
      <c r="AZ8" s="7"/>
      <c r="BA8" s="10">
        <f t="shared" ref="BA8:BA13" si="13">ROUND(IF(AW8=0, IF(AU8=0, 0, 1), AU8/AW8),5)</f>
        <v>0</v>
      </c>
      <c r="BB8" s="7"/>
      <c r="BC8" s="9">
        <v>0</v>
      </c>
      <c r="BD8" s="7"/>
      <c r="BE8" s="6"/>
      <c r="BF8" s="7"/>
      <c r="BG8" s="6"/>
      <c r="BH8" s="7"/>
      <c r="BI8" s="8"/>
      <c r="BJ8" s="7"/>
      <c r="BK8" s="9">
        <v>0</v>
      </c>
      <c r="BL8" s="7"/>
      <c r="BM8" s="6"/>
      <c r="BN8" s="7"/>
      <c r="BO8" s="6"/>
      <c r="BP8" s="7"/>
      <c r="BQ8" s="8"/>
      <c r="BR8" s="7"/>
      <c r="BS8" s="9">
        <v>0</v>
      </c>
      <c r="BT8" s="7"/>
      <c r="BU8" s="6"/>
      <c r="BV8" s="7"/>
      <c r="BW8" s="6"/>
      <c r="BX8" s="7"/>
      <c r="BY8" s="8"/>
      <c r="BZ8" s="7"/>
      <c r="CA8" s="9">
        <v>0</v>
      </c>
      <c r="CB8" s="7"/>
      <c r="CC8" s="6"/>
      <c r="CD8" s="7"/>
      <c r="CE8" s="6"/>
      <c r="CF8" s="7"/>
      <c r="CG8" s="8"/>
      <c r="CH8" s="7"/>
      <c r="CI8" s="9">
        <v>0</v>
      </c>
      <c r="CJ8" s="7"/>
      <c r="CK8" s="6"/>
      <c r="CL8" s="7"/>
      <c r="CM8" s="6"/>
      <c r="CN8" s="7"/>
      <c r="CO8" s="8"/>
      <c r="CP8" s="7"/>
      <c r="CQ8" s="9">
        <v>0</v>
      </c>
      <c r="CR8" s="7"/>
      <c r="CS8" s="6"/>
      <c r="CT8" s="7"/>
      <c r="CU8" s="6"/>
      <c r="CV8" s="7"/>
      <c r="CW8" s="8"/>
      <c r="CX8" s="7"/>
      <c r="CY8" s="9">
        <f t="shared" si="0"/>
        <v>11597.7</v>
      </c>
      <c r="CZ8" s="7"/>
      <c r="DA8" s="9">
        <f t="shared" ref="DA8:DA13" si="14">ROUND(I8+Q8+Y8+AG8+AO8+AW8+BE8+BM8+BU8+CC8+CK8+CS8,5)</f>
        <v>508787</v>
      </c>
      <c r="DB8" s="7"/>
      <c r="DC8" s="9">
        <f t="shared" si="1"/>
        <v>497189.3</v>
      </c>
      <c r="DD8" s="7"/>
      <c r="DE8" s="10">
        <f t="shared" ref="DE8:DE16" si="15">ROUND(IF(DA8=0, IF(CY8=0, 0, 1), CY8/DA8),5)</f>
        <v>2.2790000000000001E-2</v>
      </c>
    </row>
    <row r="9" spans="1:109" x14ac:dyDescent="0.25">
      <c r="A9" s="2"/>
      <c r="B9" s="2"/>
      <c r="C9" s="2"/>
      <c r="D9" s="2"/>
      <c r="E9" s="2" t="s">
        <v>21</v>
      </c>
      <c r="F9" s="2"/>
      <c r="G9" s="6">
        <f>ROUND(SUM(G5:G8),5)</f>
        <v>13687.76</v>
      </c>
      <c r="H9" s="7"/>
      <c r="I9" s="6">
        <f>ROUND(SUM(I5:I8),5)</f>
        <v>508787</v>
      </c>
      <c r="J9" s="7"/>
      <c r="K9" s="6">
        <f t="shared" si="2"/>
        <v>-495099.24</v>
      </c>
      <c r="L9" s="7"/>
      <c r="M9" s="8">
        <f t="shared" si="3"/>
        <v>2.69E-2</v>
      </c>
      <c r="N9" s="7"/>
      <c r="O9" s="6">
        <f>ROUND(SUM(O5:O8),5)</f>
        <v>8975.56</v>
      </c>
      <c r="P9" s="7"/>
      <c r="Q9" s="6">
        <f>ROUND(SUM(Q5:Q8),5)</f>
        <v>0</v>
      </c>
      <c r="R9" s="7"/>
      <c r="S9" s="6">
        <f t="shared" si="4"/>
        <v>8975.56</v>
      </c>
      <c r="T9" s="7"/>
      <c r="U9" s="8">
        <f t="shared" si="5"/>
        <v>1</v>
      </c>
      <c r="V9" s="7"/>
      <c r="W9" s="6">
        <f>ROUND(SUM(W5:W8),5)</f>
        <v>0</v>
      </c>
      <c r="X9" s="7"/>
      <c r="Y9" s="6">
        <f>ROUND(SUM(Y5:Y8),5)</f>
        <v>0</v>
      </c>
      <c r="Z9" s="7"/>
      <c r="AA9" s="6">
        <f t="shared" si="6"/>
        <v>0</v>
      </c>
      <c r="AB9" s="7"/>
      <c r="AC9" s="8">
        <f t="shared" si="7"/>
        <v>0</v>
      </c>
      <c r="AD9" s="7"/>
      <c r="AE9" s="6">
        <f>ROUND(SUM(AE5:AE8),5)</f>
        <v>0</v>
      </c>
      <c r="AF9" s="7"/>
      <c r="AG9" s="6">
        <f>ROUND(SUM(AG5:AG8),5)</f>
        <v>0</v>
      </c>
      <c r="AH9" s="7"/>
      <c r="AI9" s="6">
        <f t="shared" si="8"/>
        <v>0</v>
      </c>
      <c r="AJ9" s="7"/>
      <c r="AK9" s="8">
        <f t="shared" si="9"/>
        <v>0</v>
      </c>
      <c r="AL9" s="7"/>
      <c r="AM9" s="6">
        <f>ROUND(SUM(AM5:AM8),5)</f>
        <v>0</v>
      </c>
      <c r="AN9" s="7"/>
      <c r="AO9" s="6">
        <f>ROUND(SUM(AO5:AO8),5)</f>
        <v>0</v>
      </c>
      <c r="AP9" s="7"/>
      <c r="AQ9" s="6">
        <f t="shared" si="10"/>
        <v>0</v>
      </c>
      <c r="AR9" s="7"/>
      <c r="AS9" s="8">
        <f t="shared" si="11"/>
        <v>0</v>
      </c>
      <c r="AT9" s="7"/>
      <c r="AU9" s="6">
        <f>ROUND(SUM(AU5:AU8),5)</f>
        <v>0</v>
      </c>
      <c r="AV9" s="7"/>
      <c r="AW9" s="6">
        <f>ROUND(SUM(AW5:AW8),5)</f>
        <v>0</v>
      </c>
      <c r="AX9" s="7"/>
      <c r="AY9" s="6">
        <f t="shared" si="12"/>
        <v>0</v>
      </c>
      <c r="AZ9" s="7"/>
      <c r="BA9" s="8">
        <f t="shared" si="13"/>
        <v>0</v>
      </c>
      <c r="BB9" s="7"/>
      <c r="BC9" s="6">
        <f>ROUND(SUM(BC5:BC8),5)</f>
        <v>0</v>
      </c>
      <c r="BD9" s="7"/>
      <c r="BE9" s="6"/>
      <c r="BF9" s="7"/>
      <c r="BG9" s="6"/>
      <c r="BH9" s="7"/>
      <c r="BI9" s="8"/>
      <c r="BJ9" s="7"/>
      <c r="BK9" s="6">
        <f>ROUND(SUM(BK5:BK8),5)</f>
        <v>0</v>
      </c>
      <c r="BL9" s="7"/>
      <c r="BM9" s="6"/>
      <c r="BN9" s="7"/>
      <c r="BO9" s="6"/>
      <c r="BP9" s="7"/>
      <c r="BQ9" s="8"/>
      <c r="BR9" s="7"/>
      <c r="BS9" s="6">
        <f>ROUND(SUM(BS5:BS8),5)</f>
        <v>0</v>
      </c>
      <c r="BT9" s="7"/>
      <c r="BU9" s="6"/>
      <c r="BV9" s="7"/>
      <c r="BW9" s="6"/>
      <c r="BX9" s="7"/>
      <c r="BY9" s="8"/>
      <c r="BZ9" s="7"/>
      <c r="CA9" s="6">
        <f>ROUND(SUM(CA5:CA8),5)</f>
        <v>0</v>
      </c>
      <c r="CB9" s="7"/>
      <c r="CC9" s="6"/>
      <c r="CD9" s="7"/>
      <c r="CE9" s="6"/>
      <c r="CF9" s="7"/>
      <c r="CG9" s="8"/>
      <c r="CH9" s="7"/>
      <c r="CI9" s="6">
        <f>ROUND(SUM(CI5:CI8),5)</f>
        <v>0</v>
      </c>
      <c r="CJ9" s="7"/>
      <c r="CK9" s="6"/>
      <c r="CL9" s="7"/>
      <c r="CM9" s="6"/>
      <c r="CN9" s="7"/>
      <c r="CO9" s="8"/>
      <c r="CP9" s="7"/>
      <c r="CQ9" s="6">
        <f>ROUND(SUM(CQ5:CQ8),5)</f>
        <v>0</v>
      </c>
      <c r="CR9" s="7"/>
      <c r="CS9" s="6"/>
      <c r="CT9" s="7"/>
      <c r="CU9" s="6"/>
      <c r="CV9" s="7"/>
      <c r="CW9" s="8"/>
      <c r="CX9" s="7"/>
      <c r="CY9" s="6">
        <f t="shared" si="0"/>
        <v>22663.32</v>
      </c>
      <c r="CZ9" s="7"/>
      <c r="DA9" s="6">
        <f t="shared" si="14"/>
        <v>508787</v>
      </c>
      <c r="DB9" s="7"/>
      <c r="DC9" s="6">
        <f t="shared" si="1"/>
        <v>486123.68</v>
      </c>
      <c r="DD9" s="7"/>
      <c r="DE9" s="8">
        <f t="shared" si="15"/>
        <v>4.4540000000000003E-2</v>
      </c>
    </row>
    <row r="10" spans="1:109" ht="20.45" customHeight="1" x14ac:dyDescent="0.25">
      <c r="A10" s="2"/>
      <c r="B10" s="2"/>
      <c r="C10" s="2"/>
      <c r="D10" s="2"/>
      <c r="E10" s="2" t="s">
        <v>22</v>
      </c>
      <c r="F10" s="2"/>
      <c r="G10" s="6">
        <v>3581.95</v>
      </c>
      <c r="H10" s="7"/>
      <c r="I10" s="6">
        <v>30000</v>
      </c>
      <c r="J10" s="7"/>
      <c r="K10" s="6">
        <f t="shared" si="2"/>
        <v>-26418.05</v>
      </c>
      <c r="L10" s="7"/>
      <c r="M10" s="8">
        <f t="shared" si="3"/>
        <v>0.11940000000000001</v>
      </c>
      <c r="N10" s="7"/>
      <c r="O10" s="6">
        <v>3822.72</v>
      </c>
      <c r="P10" s="7"/>
      <c r="Q10" s="6">
        <v>0</v>
      </c>
      <c r="R10" s="7"/>
      <c r="S10" s="6">
        <f t="shared" si="4"/>
        <v>3822.72</v>
      </c>
      <c r="T10" s="7"/>
      <c r="U10" s="8">
        <f t="shared" si="5"/>
        <v>1</v>
      </c>
      <c r="V10" s="7"/>
      <c r="W10" s="6">
        <v>0</v>
      </c>
      <c r="X10" s="7"/>
      <c r="Y10" s="6">
        <v>0</v>
      </c>
      <c r="Z10" s="7"/>
      <c r="AA10" s="6">
        <f t="shared" si="6"/>
        <v>0</v>
      </c>
      <c r="AB10" s="7"/>
      <c r="AC10" s="8">
        <f t="shared" si="7"/>
        <v>0</v>
      </c>
      <c r="AD10" s="7"/>
      <c r="AE10" s="6">
        <v>0</v>
      </c>
      <c r="AF10" s="7"/>
      <c r="AG10" s="6">
        <v>0</v>
      </c>
      <c r="AH10" s="7"/>
      <c r="AI10" s="6">
        <f t="shared" si="8"/>
        <v>0</v>
      </c>
      <c r="AJ10" s="7"/>
      <c r="AK10" s="8">
        <f t="shared" si="9"/>
        <v>0</v>
      </c>
      <c r="AL10" s="7"/>
      <c r="AM10" s="6">
        <v>0</v>
      </c>
      <c r="AN10" s="7"/>
      <c r="AO10" s="6">
        <v>0</v>
      </c>
      <c r="AP10" s="7"/>
      <c r="AQ10" s="6">
        <f t="shared" si="10"/>
        <v>0</v>
      </c>
      <c r="AR10" s="7"/>
      <c r="AS10" s="8">
        <f t="shared" si="11"/>
        <v>0</v>
      </c>
      <c r="AT10" s="7"/>
      <c r="AU10" s="6">
        <v>0</v>
      </c>
      <c r="AV10" s="7"/>
      <c r="AW10" s="6">
        <v>0</v>
      </c>
      <c r="AX10" s="7"/>
      <c r="AY10" s="6">
        <f t="shared" si="12"/>
        <v>0</v>
      </c>
      <c r="AZ10" s="7"/>
      <c r="BA10" s="8">
        <f t="shared" si="13"/>
        <v>0</v>
      </c>
      <c r="BB10" s="7"/>
      <c r="BC10" s="6">
        <v>0</v>
      </c>
      <c r="BD10" s="7"/>
      <c r="BE10" s="6"/>
      <c r="BF10" s="7"/>
      <c r="BG10" s="6"/>
      <c r="BH10" s="7"/>
      <c r="BI10" s="8"/>
      <c r="BJ10" s="7"/>
      <c r="BK10" s="6">
        <v>0</v>
      </c>
      <c r="BL10" s="7"/>
      <c r="BM10" s="6"/>
      <c r="BN10" s="7"/>
      <c r="BO10" s="6"/>
      <c r="BP10" s="7"/>
      <c r="BQ10" s="8"/>
      <c r="BR10" s="7"/>
      <c r="BS10" s="6">
        <v>0</v>
      </c>
      <c r="BT10" s="7"/>
      <c r="BU10" s="6"/>
      <c r="BV10" s="7"/>
      <c r="BW10" s="6"/>
      <c r="BX10" s="7"/>
      <c r="BY10" s="8"/>
      <c r="BZ10" s="7"/>
      <c r="CA10" s="6">
        <v>0</v>
      </c>
      <c r="CB10" s="7"/>
      <c r="CC10" s="6"/>
      <c r="CD10" s="7"/>
      <c r="CE10" s="6"/>
      <c r="CF10" s="7"/>
      <c r="CG10" s="8"/>
      <c r="CH10" s="7"/>
      <c r="CI10" s="6">
        <v>0</v>
      </c>
      <c r="CJ10" s="7"/>
      <c r="CK10" s="6"/>
      <c r="CL10" s="7"/>
      <c r="CM10" s="6"/>
      <c r="CN10" s="7"/>
      <c r="CO10" s="8"/>
      <c r="CP10" s="7"/>
      <c r="CQ10" s="6">
        <v>0</v>
      </c>
      <c r="CR10" s="7"/>
      <c r="CS10" s="6"/>
      <c r="CT10" s="7"/>
      <c r="CU10" s="6"/>
      <c r="CV10" s="7"/>
      <c r="CW10" s="8"/>
      <c r="CX10" s="7"/>
      <c r="CY10" s="6">
        <f t="shared" si="0"/>
        <v>7404.67</v>
      </c>
      <c r="CZ10" s="7"/>
      <c r="DA10" s="6">
        <f t="shared" si="14"/>
        <v>30000</v>
      </c>
      <c r="DB10" s="7"/>
      <c r="DC10" s="6">
        <f t="shared" si="1"/>
        <v>22595.33</v>
      </c>
      <c r="DD10" s="7"/>
      <c r="DE10" s="8">
        <f t="shared" si="15"/>
        <v>0.24682000000000001</v>
      </c>
    </row>
    <row r="11" spans="1:109" x14ac:dyDescent="0.25">
      <c r="A11" s="2"/>
      <c r="B11" s="2"/>
      <c r="C11" s="2"/>
      <c r="D11" s="2"/>
      <c r="E11" s="2" t="s">
        <v>23</v>
      </c>
      <c r="F11" s="2"/>
      <c r="G11" s="6">
        <v>1350</v>
      </c>
      <c r="H11" s="7"/>
      <c r="I11" s="6">
        <v>3600</v>
      </c>
      <c r="J11" s="7"/>
      <c r="K11" s="6">
        <f t="shared" si="2"/>
        <v>-2250</v>
      </c>
      <c r="L11" s="7"/>
      <c r="M11" s="8">
        <f t="shared" si="3"/>
        <v>0.375</v>
      </c>
      <c r="N11" s="7"/>
      <c r="O11" s="6">
        <v>1050</v>
      </c>
      <c r="P11" s="7"/>
      <c r="Q11" s="6">
        <v>0</v>
      </c>
      <c r="R11" s="7"/>
      <c r="S11" s="6">
        <f t="shared" si="4"/>
        <v>1050</v>
      </c>
      <c r="T11" s="7"/>
      <c r="U11" s="8">
        <f t="shared" si="5"/>
        <v>1</v>
      </c>
      <c r="V11" s="7"/>
      <c r="W11" s="6">
        <v>150</v>
      </c>
      <c r="X11" s="7"/>
      <c r="Y11" s="6">
        <v>0</v>
      </c>
      <c r="Z11" s="7"/>
      <c r="AA11" s="6">
        <f t="shared" si="6"/>
        <v>150</v>
      </c>
      <c r="AB11" s="7"/>
      <c r="AC11" s="8">
        <f t="shared" si="7"/>
        <v>1</v>
      </c>
      <c r="AD11" s="7"/>
      <c r="AE11" s="6">
        <v>0</v>
      </c>
      <c r="AF11" s="7"/>
      <c r="AG11" s="6">
        <v>0</v>
      </c>
      <c r="AH11" s="7"/>
      <c r="AI11" s="6">
        <f t="shared" si="8"/>
        <v>0</v>
      </c>
      <c r="AJ11" s="7"/>
      <c r="AK11" s="8">
        <f t="shared" si="9"/>
        <v>0</v>
      </c>
      <c r="AL11" s="7"/>
      <c r="AM11" s="6">
        <v>0</v>
      </c>
      <c r="AN11" s="7"/>
      <c r="AO11" s="6">
        <v>0</v>
      </c>
      <c r="AP11" s="7"/>
      <c r="AQ11" s="6">
        <f t="shared" si="10"/>
        <v>0</v>
      </c>
      <c r="AR11" s="7"/>
      <c r="AS11" s="8">
        <f t="shared" si="11"/>
        <v>0</v>
      </c>
      <c r="AT11" s="7"/>
      <c r="AU11" s="6">
        <v>0</v>
      </c>
      <c r="AV11" s="7"/>
      <c r="AW11" s="6">
        <v>0</v>
      </c>
      <c r="AX11" s="7"/>
      <c r="AY11" s="6">
        <f t="shared" si="12"/>
        <v>0</v>
      </c>
      <c r="AZ11" s="7"/>
      <c r="BA11" s="8">
        <f t="shared" si="13"/>
        <v>0</v>
      </c>
      <c r="BB11" s="7"/>
      <c r="BC11" s="6">
        <v>0</v>
      </c>
      <c r="BD11" s="7"/>
      <c r="BE11" s="6"/>
      <c r="BF11" s="7"/>
      <c r="BG11" s="6"/>
      <c r="BH11" s="7"/>
      <c r="BI11" s="8"/>
      <c r="BJ11" s="7"/>
      <c r="BK11" s="6">
        <v>0</v>
      </c>
      <c r="BL11" s="7"/>
      <c r="BM11" s="6"/>
      <c r="BN11" s="7"/>
      <c r="BO11" s="6"/>
      <c r="BP11" s="7"/>
      <c r="BQ11" s="8"/>
      <c r="BR11" s="7"/>
      <c r="BS11" s="6">
        <v>0</v>
      </c>
      <c r="BT11" s="7"/>
      <c r="BU11" s="6"/>
      <c r="BV11" s="7"/>
      <c r="BW11" s="6"/>
      <c r="BX11" s="7"/>
      <c r="BY11" s="8"/>
      <c r="BZ11" s="7"/>
      <c r="CA11" s="6">
        <v>0</v>
      </c>
      <c r="CB11" s="7"/>
      <c r="CC11" s="6"/>
      <c r="CD11" s="7"/>
      <c r="CE11" s="6"/>
      <c r="CF11" s="7"/>
      <c r="CG11" s="8"/>
      <c r="CH11" s="7"/>
      <c r="CI11" s="6">
        <v>0</v>
      </c>
      <c r="CJ11" s="7"/>
      <c r="CK11" s="6"/>
      <c r="CL11" s="7"/>
      <c r="CM11" s="6"/>
      <c r="CN11" s="7"/>
      <c r="CO11" s="8"/>
      <c r="CP11" s="7"/>
      <c r="CQ11" s="6">
        <v>0</v>
      </c>
      <c r="CR11" s="7"/>
      <c r="CS11" s="6"/>
      <c r="CT11" s="7"/>
      <c r="CU11" s="6"/>
      <c r="CV11" s="7"/>
      <c r="CW11" s="8"/>
      <c r="CX11" s="7"/>
      <c r="CY11" s="6">
        <f t="shared" si="0"/>
        <v>2550</v>
      </c>
      <c r="CZ11" s="7"/>
      <c r="DA11" s="6">
        <f t="shared" si="14"/>
        <v>3600</v>
      </c>
      <c r="DB11" s="7"/>
      <c r="DC11" s="6">
        <f t="shared" si="1"/>
        <v>1050</v>
      </c>
      <c r="DD11" s="7"/>
      <c r="DE11" s="8">
        <f t="shared" si="15"/>
        <v>0.70833000000000002</v>
      </c>
    </row>
    <row r="12" spans="1:109" x14ac:dyDescent="0.25">
      <c r="A12" s="2"/>
      <c r="B12" s="2"/>
      <c r="C12" s="2"/>
      <c r="D12" s="2"/>
      <c r="E12" s="2" t="s">
        <v>24</v>
      </c>
      <c r="F12" s="2"/>
      <c r="G12" s="6">
        <v>2100</v>
      </c>
      <c r="H12" s="7"/>
      <c r="I12" s="6">
        <v>20000</v>
      </c>
      <c r="J12" s="7"/>
      <c r="K12" s="6">
        <f t="shared" si="2"/>
        <v>-17900</v>
      </c>
      <c r="L12" s="7"/>
      <c r="M12" s="8">
        <f t="shared" si="3"/>
        <v>0.105</v>
      </c>
      <c r="N12" s="7"/>
      <c r="O12" s="6">
        <v>600</v>
      </c>
      <c r="P12" s="7"/>
      <c r="Q12" s="6">
        <v>0</v>
      </c>
      <c r="R12" s="7"/>
      <c r="S12" s="6">
        <f t="shared" si="4"/>
        <v>600</v>
      </c>
      <c r="T12" s="7"/>
      <c r="U12" s="8">
        <f t="shared" si="5"/>
        <v>1</v>
      </c>
      <c r="V12" s="7"/>
      <c r="W12" s="6">
        <v>4200</v>
      </c>
      <c r="X12" s="7"/>
      <c r="Y12" s="6">
        <v>0</v>
      </c>
      <c r="Z12" s="7"/>
      <c r="AA12" s="6">
        <f t="shared" si="6"/>
        <v>4200</v>
      </c>
      <c r="AB12" s="7"/>
      <c r="AC12" s="8">
        <f t="shared" si="7"/>
        <v>1</v>
      </c>
      <c r="AD12" s="7"/>
      <c r="AE12" s="6">
        <v>0</v>
      </c>
      <c r="AF12" s="7"/>
      <c r="AG12" s="6">
        <v>0</v>
      </c>
      <c r="AH12" s="7"/>
      <c r="AI12" s="6">
        <f t="shared" si="8"/>
        <v>0</v>
      </c>
      <c r="AJ12" s="7"/>
      <c r="AK12" s="8">
        <f t="shared" si="9"/>
        <v>0</v>
      </c>
      <c r="AL12" s="7"/>
      <c r="AM12" s="6">
        <v>0</v>
      </c>
      <c r="AN12" s="7"/>
      <c r="AO12" s="6">
        <v>0</v>
      </c>
      <c r="AP12" s="7"/>
      <c r="AQ12" s="6">
        <f t="shared" si="10"/>
        <v>0</v>
      </c>
      <c r="AR12" s="7"/>
      <c r="AS12" s="8">
        <f t="shared" si="11"/>
        <v>0</v>
      </c>
      <c r="AT12" s="7"/>
      <c r="AU12" s="6">
        <v>0</v>
      </c>
      <c r="AV12" s="7"/>
      <c r="AW12" s="6">
        <v>0</v>
      </c>
      <c r="AX12" s="7"/>
      <c r="AY12" s="6">
        <f t="shared" si="12"/>
        <v>0</v>
      </c>
      <c r="AZ12" s="7"/>
      <c r="BA12" s="8">
        <f t="shared" si="13"/>
        <v>0</v>
      </c>
      <c r="BB12" s="7"/>
      <c r="BC12" s="6">
        <v>0</v>
      </c>
      <c r="BD12" s="7"/>
      <c r="BE12" s="6"/>
      <c r="BF12" s="7"/>
      <c r="BG12" s="6"/>
      <c r="BH12" s="7"/>
      <c r="BI12" s="8"/>
      <c r="BJ12" s="7"/>
      <c r="BK12" s="6">
        <v>0</v>
      </c>
      <c r="BL12" s="7"/>
      <c r="BM12" s="6"/>
      <c r="BN12" s="7"/>
      <c r="BO12" s="6"/>
      <c r="BP12" s="7"/>
      <c r="BQ12" s="8"/>
      <c r="BR12" s="7"/>
      <c r="BS12" s="6">
        <v>0</v>
      </c>
      <c r="BT12" s="7"/>
      <c r="BU12" s="6"/>
      <c r="BV12" s="7"/>
      <c r="BW12" s="6"/>
      <c r="BX12" s="7"/>
      <c r="BY12" s="8"/>
      <c r="BZ12" s="7"/>
      <c r="CA12" s="6">
        <v>0</v>
      </c>
      <c r="CB12" s="7"/>
      <c r="CC12" s="6"/>
      <c r="CD12" s="7"/>
      <c r="CE12" s="6"/>
      <c r="CF12" s="7"/>
      <c r="CG12" s="8"/>
      <c r="CH12" s="7"/>
      <c r="CI12" s="6">
        <v>0</v>
      </c>
      <c r="CJ12" s="7"/>
      <c r="CK12" s="6"/>
      <c r="CL12" s="7"/>
      <c r="CM12" s="6"/>
      <c r="CN12" s="7"/>
      <c r="CO12" s="8"/>
      <c r="CP12" s="7"/>
      <c r="CQ12" s="6">
        <v>0</v>
      </c>
      <c r="CR12" s="7"/>
      <c r="CS12" s="6"/>
      <c r="CT12" s="7"/>
      <c r="CU12" s="6"/>
      <c r="CV12" s="7"/>
      <c r="CW12" s="8"/>
      <c r="CX12" s="7"/>
      <c r="CY12" s="6">
        <f t="shared" si="0"/>
        <v>6900</v>
      </c>
      <c r="CZ12" s="7"/>
      <c r="DA12" s="6">
        <f t="shared" si="14"/>
        <v>20000</v>
      </c>
      <c r="DB12" s="7"/>
      <c r="DC12" s="6">
        <f t="shared" si="1"/>
        <v>13100</v>
      </c>
      <c r="DD12" s="7"/>
      <c r="DE12" s="8">
        <f t="shared" si="15"/>
        <v>0.34499999999999997</v>
      </c>
    </row>
    <row r="13" spans="1:109" x14ac:dyDescent="0.25">
      <c r="A13" s="2"/>
      <c r="B13" s="2"/>
      <c r="C13" s="2"/>
      <c r="D13" s="2"/>
      <c r="E13" s="2" t="s">
        <v>25</v>
      </c>
      <c r="F13" s="2"/>
      <c r="G13" s="6">
        <v>1397.78</v>
      </c>
      <c r="H13" s="7"/>
      <c r="I13" s="6">
        <v>22050</v>
      </c>
      <c r="J13" s="7"/>
      <c r="K13" s="6">
        <f t="shared" si="2"/>
        <v>-20652.22</v>
      </c>
      <c r="L13" s="7"/>
      <c r="M13" s="8">
        <f t="shared" si="3"/>
        <v>6.3390000000000002E-2</v>
      </c>
      <c r="N13" s="7"/>
      <c r="O13" s="6">
        <v>1270.28</v>
      </c>
      <c r="P13" s="7"/>
      <c r="Q13" s="6">
        <v>0</v>
      </c>
      <c r="R13" s="7"/>
      <c r="S13" s="6">
        <f t="shared" si="4"/>
        <v>1270.28</v>
      </c>
      <c r="T13" s="7"/>
      <c r="U13" s="8">
        <f t="shared" si="5"/>
        <v>1</v>
      </c>
      <c r="V13" s="7"/>
      <c r="W13" s="6">
        <v>1142.22</v>
      </c>
      <c r="X13" s="7"/>
      <c r="Y13" s="6">
        <v>0</v>
      </c>
      <c r="Z13" s="7"/>
      <c r="AA13" s="6">
        <f t="shared" si="6"/>
        <v>1142.22</v>
      </c>
      <c r="AB13" s="7"/>
      <c r="AC13" s="8">
        <f t="shared" si="7"/>
        <v>1</v>
      </c>
      <c r="AD13" s="7"/>
      <c r="AE13" s="6">
        <v>0</v>
      </c>
      <c r="AF13" s="7"/>
      <c r="AG13" s="6">
        <v>0</v>
      </c>
      <c r="AH13" s="7"/>
      <c r="AI13" s="6">
        <f t="shared" si="8"/>
        <v>0</v>
      </c>
      <c r="AJ13" s="7"/>
      <c r="AK13" s="8">
        <f t="shared" si="9"/>
        <v>0</v>
      </c>
      <c r="AL13" s="7"/>
      <c r="AM13" s="6">
        <v>0</v>
      </c>
      <c r="AN13" s="7"/>
      <c r="AO13" s="6">
        <v>0</v>
      </c>
      <c r="AP13" s="7"/>
      <c r="AQ13" s="6">
        <f t="shared" si="10"/>
        <v>0</v>
      </c>
      <c r="AR13" s="7"/>
      <c r="AS13" s="8">
        <f t="shared" si="11"/>
        <v>0</v>
      </c>
      <c r="AT13" s="7"/>
      <c r="AU13" s="6">
        <v>0</v>
      </c>
      <c r="AV13" s="7"/>
      <c r="AW13" s="6">
        <v>0</v>
      </c>
      <c r="AX13" s="7"/>
      <c r="AY13" s="6">
        <f t="shared" si="12"/>
        <v>0</v>
      </c>
      <c r="AZ13" s="7"/>
      <c r="BA13" s="8">
        <f t="shared" si="13"/>
        <v>0</v>
      </c>
      <c r="BB13" s="7"/>
      <c r="BC13" s="6">
        <v>0</v>
      </c>
      <c r="BD13" s="7"/>
      <c r="BE13" s="6"/>
      <c r="BF13" s="7"/>
      <c r="BG13" s="6"/>
      <c r="BH13" s="7"/>
      <c r="BI13" s="8"/>
      <c r="BJ13" s="7"/>
      <c r="BK13" s="6">
        <v>0</v>
      </c>
      <c r="BL13" s="7"/>
      <c r="BM13" s="6"/>
      <c r="BN13" s="7"/>
      <c r="BO13" s="6"/>
      <c r="BP13" s="7"/>
      <c r="BQ13" s="8"/>
      <c r="BR13" s="7"/>
      <c r="BS13" s="6">
        <v>0</v>
      </c>
      <c r="BT13" s="7"/>
      <c r="BU13" s="6"/>
      <c r="BV13" s="7"/>
      <c r="BW13" s="6"/>
      <c r="BX13" s="7"/>
      <c r="BY13" s="8"/>
      <c r="BZ13" s="7"/>
      <c r="CA13" s="6">
        <v>0</v>
      </c>
      <c r="CB13" s="7"/>
      <c r="CC13" s="6"/>
      <c r="CD13" s="7"/>
      <c r="CE13" s="6"/>
      <c r="CF13" s="7"/>
      <c r="CG13" s="8"/>
      <c r="CH13" s="7"/>
      <c r="CI13" s="6">
        <v>0</v>
      </c>
      <c r="CJ13" s="7"/>
      <c r="CK13" s="6"/>
      <c r="CL13" s="7"/>
      <c r="CM13" s="6"/>
      <c r="CN13" s="7"/>
      <c r="CO13" s="8"/>
      <c r="CP13" s="7"/>
      <c r="CQ13" s="6">
        <v>0</v>
      </c>
      <c r="CR13" s="7"/>
      <c r="CS13" s="6"/>
      <c r="CT13" s="7"/>
      <c r="CU13" s="6"/>
      <c r="CV13" s="7"/>
      <c r="CW13" s="8"/>
      <c r="CX13" s="7"/>
      <c r="CY13" s="6">
        <f t="shared" si="0"/>
        <v>3810.28</v>
      </c>
      <c r="CZ13" s="7"/>
      <c r="DA13" s="6">
        <f t="shared" si="14"/>
        <v>22050</v>
      </c>
      <c r="DB13" s="7"/>
      <c r="DC13" s="6">
        <f t="shared" si="1"/>
        <v>18239.72</v>
      </c>
      <c r="DD13" s="7"/>
      <c r="DE13" s="8">
        <f t="shared" si="15"/>
        <v>0.17280000000000001</v>
      </c>
    </row>
    <row r="14" spans="1:109" ht="15.75" thickBot="1" x14ac:dyDescent="0.3">
      <c r="A14" s="2"/>
      <c r="B14" s="2"/>
      <c r="C14" s="2"/>
      <c r="D14" s="2"/>
      <c r="E14" s="2" t="s">
        <v>26</v>
      </c>
      <c r="F14" s="2"/>
      <c r="G14" s="11">
        <v>500</v>
      </c>
      <c r="H14" s="7"/>
      <c r="I14" s="11"/>
      <c r="J14" s="7"/>
      <c r="K14" s="11"/>
      <c r="L14" s="7"/>
      <c r="M14" s="12"/>
      <c r="N14" s="7"/>
      <c r="O14" s="11">
        <v>0</v>
      </c>
      <c r="P14" s="7"/>
      <c r="Q14" s="11"/>
      <c r="R14" s="7"/>
      <c r="S14" s="11"/>
      <c r="T14" s="7"/>
      <c r="U14" s="12"/>
      <c r="V14" s="7"/>
      <c r="W14" s="11">
        <v>0</v>
      </c>
      <c r="X14" s="7"/>
      <c r="Y14" s="11"/>
      <c r="Z14" s="7"/>
      <c r="AA14" s="11"/>
      <c r="AB14" s="7"/>
      <c r="AC14" s="12"/>
      <c r="AD14" s="7"/>
      <c r="AE14" s="11">
        <v>0</v>
      </c>
      <c r="AF14" s="7"/>
      <c r="AG14" s="11"/>
      <c r="AH14" s="7"/>
      <c r="AI14" s="11"/>
      <c r="AJ14" s="7"/>
      <c r="AK14" s="12"/>
      <c r="AL14" s="7"/>
      <c r="AM14" s="11">
        <v>0</v>
      </c>
      <c r="AN14" s="7"/>
      <c r="AO14" s="11"/>
      <c r="AP14" s="7"/>
      <c r="AQ14" s="11"/>
      <c r="AR14" s="7"/>
      <c r="AS14" s="12"/>
      <c r="AT14" s="7"/>
      <c r="AU14" s="11">
        <v>0</v>
      </c>
      <c r="AV14" s="7"/>
      <c r="AW14" s="11"/>
      <c r="AX14" s="7"/>
      <c r="AY14" s="11"/>
      <c r="AZ14" s="7"/>
      <c r="BA14" s="12"/>
      <c r="BB14" s="7"/>
      <c r="BC14" s="11">
        <v>0</v>
      </c>
      <c r="BD14" s="7"/>
      <c r="BE14" s="6"/>
      <c r="BF14" s="7"/>
      <c r="BG14" s="6"/>
      <c r="BH14" s="7"/>
      <c r="BI14" s="8"/>
      <c r="BJ14" s="7"/>
      <c r="BK14" s="11">
        <v>0</v>
      </c>
      <c r="BL14" s="7"/>
      <c r="BM14" s="6"/>
      <c r="BN14" s="7"/>
      <c r="BO14" s="6"/>
      <c r="BP14" s="7"/>
      <c r="BQ14" s="8"/>
      <c r="BR14" s="7"/>
      <c r="BS14" s="11">
        <v>0</v>
      </c>
      <c r="BT14" s="7"/>
      <c r="BU14" s="6"/>
      <c r="BV14" s="7"/>
      <c r="BW14" s="6"/>
      <c r="BX14" s="7"/>
      <c r="BY14" s="8"/>
      <c r="BZ14" s="7"/>
      <c r="CA14" s="11">
        <v>0</v>
      </c>
      <c r="CB14" s="7"/>
      <c r="CC14" s="6"/>
      <c r="CD14" s="7"/>
      <c r="CE14" s="6"/>
      <c r="CF14" s="7"/>
      <c r="CG14" s="8"/>
      <c r="CH14" s="7"/>
      <c r="CI14" s="11">
        <v>0</v>
      </c>
      <c r="CJ14" s="7"/>
      <c r="CK14" s="6"/>
      <c r="CL14" s="7"/>
      <c r="CM14" s="6"/>
      <c r="CN14" s="7"/>
      <c r="CO14" s="8"/>
      <c r="CP14" s="7"/>
      <c r="CQ14" s="11">
        <v>0</v>
      </c>
      <c r="CR14" s="7"/>
      <c r="CS14" s="6"/>
      <c r="CT14" s="7"/>
      <c r="CU14" s="6"/>
      <c r="CV14" s="7"/>
      <c r="CW14" s="8"/>
      <c r="CX14" s="7"/>
      <c r="CY14" s="11">
        <f t="shared" si="0"/>
        <v>500</v>
      </c>
      <c r="CZ14" s="7"/>
      <c r="DA14" s="11"/>
      <c r="DB14" s="7"/>
      <c r="DC14" s="9">
        <f t="shared" si="1"/>
        <v>-500</v>
      </c>
      <c r="DD14" s="7"/>
      <c r="DE14" s="8">
        <f t="shared" si="15"/>
        <v>1</v>
      </c>
    </row>
    <row r="15" spans="1:109" ht="15.75" thickBot="1" x14ac:dyDescent="0.3">
      <c r="A15" s="2"/>
      <c r="B15" s="2"/>
      <c r="C15" s="2"/>
      <c r="D15" s="2" t="s">
        <v>27</v>
      </c>
      <c r="E15" s="2"/>
      <c r="F15" s="2"/>
      <c r="G15" s="13">
        <f>ROUND(G4+SUM(G9:G14),5)</f>
        <v>22617.49</v>
      </c>
      <c r="H15" s="7"/>
      <c r="I15" s="13">
        <f>ROUND(I4+SUM(I9:I14),5)</f>
        <v>584437</v>
      </c>
      <c r="J15" s="7"/>
      <c r="K15" s="13">
        <f>ROUND((G15-I15),5)</f>
        <v>-561819.51</v>
      </c>
      <c r="L15" s="7"/>
      <c r="M15" s="14">
        <f>ROUND(IF(I15=0, IF(G15=0, 0, 1), G15/I15),5)</f>
        <v>3.8699999999999998E-2</v>
      </c>
      <c r="N15" s="7"/>
      <c r="O15" s="13">
        <f>ROUND(O4+SUM(O9:O14),5)</f>
        <v>15718.56</v>
      </c>
      <c r="P15" s="7"/>
      <c r="Q15" s="13">
        <f>ROUND(Q4+SUM(Q9:Q14),5)</f>
        <v>0</v>
      </c>
      <c r="R15" s="7"/>
      <c r="S15" s="13">
        <f>ROUND((O15-Q15),5)</f>
        <v>15718.56</v>
      </c>
      <c r="T15" s="7"/>
      <c r="U15" s="14">
        <f>ROUND(IF(Q15=0, IF(O15=0, 0, 1), O15/Q15),5)</f>
        <v>1</v>
      </c>
      <c r="V15" s="7"/>
      <c r="W15" s="13">
        <f>ROUND(W4+SUM(W9:W14),5)</f>
        <v>5492.22</v>
      </c>
      <c r="X15" s="7"/>
      <c r="Y15" s="13">
        <f>ROUND(Y4+SUM(Y9:Y14),5)</f>
        <v>0</v>
      </c>
      <c r="Z15" s="7"/>
      <c r="AA15" s="13">
        <f>ROUND((W15-Y15),5)</f>
        <v>5492.22</v>
      </c>
      <c r="AB15" s="7"/>
      <c r="AC15" s="14">
        <f>ROUND(IF(Y15=0, IF(W15=0, 0, 1), W15/Y15),5)</f>
        <v>1</v>
      </c>
      <c r="AD15" s="7"/>
      <c r="AE15" s="13">
        <f>ROUND(AE4+SUM(AE9:AE14),5)</f>
        <v>0</v>
      </c>
      <c r="AF15" s="7"/>
      <c r="AG15" s="13">
        <f>ROUND(AG4+SUM(AG9:AG14),5)</f>
        <v>0</v>
      </c>
      <c r="AH15" s="7"/>
      <c r="AI15" s="13">
        <f>ROUND((AE15-AG15),5)</f>
        <v>0</v>
      </c>
      <c r="AJ15" s="7"/>
      <c r="AK15" s="14">
        <f>ROUND(IF(AG15=0, IF(AE15=0, 0, 1), AE15/AG15),5)</f>
        <v>0</v>
      </c>
      <c r="AL15" s="7"/>
      <c r="AM15" s="13">
        <f>ROUND(AM4+SUM(AM9:AM14),5)</f>
        <v>0</v>
      </c>
      <c r="AN15" s="7"/>
      <c r="AO15" s="13">
        <f>ROUND(AO4+SUM(AO9:AO14),5)</f>
        <v>0</v>
      </c>
      <c r="AP15" s="7"/>
      <c r="AQ15" s="13">
        <f>ROUND((AM15-AO15),5)</f>
        <v>0</v>
      </c>
      <c r="AR15" s="7"/>
      <c r="AS15" s="14">
        <f>ROUND(IF(AO15=0, IF(AM15=0, 0, 1), AM15/AO15),5)</f>
        <v>0</v>
      </c>
      <c r="AT15" s="7"/>
      <c r="AU15" s="13">
        <f>ROUND(AU4+SUM(AU9:AU14),5)</f>
        <v>0</v>
      </c>
      <c r="AV15" s="7"/>
      <c r="AW15" s="13">
        <f>ROUND(AW4+SUM(AW9:AW14),5)</f>
        <v>0</v>
      </c>
      <c r="AX15" s="7"/>
      <c r="AY15" s="13">
        <f>ROUND((AU15-AW15),5)</f>
        <v>0</v>
      </c>
      <c r="AZ15" s="7"/>
      <c r="BA15" s="14">
        <f>ROUND(IF(AW15=0, IF(AU15=0, 0, 1), AU15/AW15),5)</f>
        <v>0</v>
      </c>
      <c r="BB15" s="7"/>
      <c r="BC15" s="13">
        <f>ROUND(BC4+SUM(BC9:BC14),5)</f>
        <v>0</v>
      </c>
      <c r="BD15" s="7"/>
      <c r="BE15" s="6"/>
      <c r="BF15" s="7"/>
      <c r="BG15" s="6"/>
      <c r="BH15" s="7"/>
      <c r="BI15" s="8"/>
      <c r="BJ15" s="7"/>
      <c r="BK15" s="13">
        <f>ROUND(BK4+SUM(BK9:BK14),5)</f>
        <v>0</v>
      </c>
      <c r="BL15" s="7"/>
      <c r="BM15" s="6"/>
      <c r="BN15" s="7"/>
      <c r="BO15" s="6"/>
      <c r="BP15" s="7"/>
      <c r="BQ15" s="8"/>
      <c r="BR15" s="7"/>
      <c r="BS15" s="13">
        <f>ROUND(BS4+SUM(BS9:BS14),5)</f>
        <v>0</v>
      </c>
      <c r="BT15" s="7"/>
      <c r="BU15" s="6"/>
      <c r="BV15" s="7"/>
      <c r="BW15" s="6"/>
      <c r="BX15" s="7"/>
      <c r="BY15" s="8"/>
      <c r="BZ15" s="7"/>
      <c r="CA15" s="13">
        <f>ROUND(CA4+SUM(CA9:CA14),5)</f>
        <v>0</v>
      </c>
      <c r="CB15" s="7"/>
      <c r="CC15" s="6"/>
      <c r="CD15" s="7"/>
      <c r="CE15" s="6"/>
      <c r="CF15" s="7"/>
      <c r="CG15" s="8"/>
      <c r="CH15" s="7"/>
      <c r="CI15" s="13">
        <f>ROUND(CI4+SUM(CI9:CI14),5)</f>
        <v>0</v>
      </c>
      <c r="CJ15" s="7"/>
      <c r="CK15" s="6"/>
      <c r="CL15" s="7"/>
      <c r="CM15" s="6"/>
      <c r="CN15" s="7"/>
      <c r="CO15" s="8"/>
      <c r="CP15" s="7"/>
      <c r="CQ15" s="13">
        <f>ROUND(CQ4+SUM(CQ9:CQ14),5)</f>
        <v>0</v>
      </c>
      <c r="CR15" s="7"/>
      <c r="CS15" s="6"/>
      <c r="CT15" s="7"/>
      <c r="CU15" s="6"/>
      <c r="CV15" s="7"/>
      <c r="CW15" s="8"/>
      <c r="CX15" s="7"/>
      <c r="CY15" s="13">
        <f t="shared" si="0"/>
        <v>43828.27</v>
      </c>
      <c r="CZ15" s="7"/>
      <c r="DA15" s="13">
        <f>ROUND(I15+Q15+Y15+AG15+AO15+AW15+BE15+BM15+BU15+CC15+CK15+CS15,5)</f>
        <v>584437</v>
      </c>
      <c r="DB15" s="7"/>
      <c r="DC15" s="13">
        <f t="shared" si="1"/>
        <v>540608.73</v>
      </c>
      <c r="DD15" s="7"/>
      <c r="DE15" s="14">
        <f t="shared" si="15"/>
        <v>7.4990000000000001E-2</v>
      </c>
    </row>
    <row r="16" spans="1:109" hidden="1" x14ac:dyDescent="0.25">
      <c r="A16" s="2"/>
      <c r="B16" s="2"/>
      <c r="C16" s="2" t="s">
        <v>28</v>
      </c>
      <c r="D16" s="2"/>
      <c r="E16" s="2"/>
      <c r="F16" s="2"/>
      <c r="G16" s="6">
        <f>G15</f>
        <v>22617.49</v>
      </c>
      <c r="H16" s="7"/>
      <c r="I16" s="6">
        <f>I15</f>
        <v>584437</v>
      </c>
      <c r="J16" s="7"/>
      <c r="K16" s="6">
        <f>ROUND((G16-I16),5)</f>
        <v>-561819.51</v>
      </c>
      <c r="L16" s="7"/>
      <c r="M16" s="8">
        <f>ROUND(IF(I16=0, IF(G16=0, 0, 1), G16/I16),5)</f>
        <v>3.8699999999999998E-2</v>
      </c>
      <c r="N16" s="7"/>
      <c r="O16" s="6">
        <f>O15</f>
        <v>15718.56</v>
      </c>
      <c r="P16" s="7"/>
      <c r="Q16" s="6">
        <f>Q15</f>
        <v>0</v>
      </c>
      <c r="R16" s="7"/>
      <c r="S16" s="6">
        <f>ROUND((O16-Q16),5)</f>
        <v>15718.56</v>
      </c>
      <c r="T16" s="7"/>
      <c r="U16" s="8">
        <f>ROUND(IF(Q16=0, IF(O16=0, 0, 1), O16/Q16),5)</f>
        <v>1</v>
      </c>
      <c r="V16" s="7"/>
      <c r="W16" s="6">
        <f>W15</f>
        <v>5492.22</v>
      </c>
      <c r="X16" s="7"/>
      <c r="Y16" s="6">
        <f>Y15</f>
        <v>0</v>
      </c>
      <c r="Z16" s="7"/>
      <c r="AA16" s="6">
        <f>ROUND((W16-Y16),5)</f>
        <v>5492.22</v>
      </c>
      <c r="AB16" s="7"/>
      <c r="AC16" s="8">
        <f>ROUND(IF(Y16=0, IF(W16=0, 0, 1), W16/Y16),5)</f>
        <v>1</v>
      </c>
      <c r="AD16" s="7"/>
      <c r="AE16" s="6">
        <f>AE15</f>
        <v>0</v>
      </c>
      <c r="AF16" s="7"/>
      <c r="AG16" s="6">
        <f>AG15</f>
        <v>0</v>
      </c>
      <c r="AH16" s="7"/>
      <c r="AI16" s="6">
        <f>ROUND((AE16-AG16),5)</f>
        <v>0</v>
      </c>
      <c r="AJ16" s="7"/>
      <c r="AK16" s="8">
        <f>ROUND(IF(AG16=0, IF(AE16=0, 0, 1), AE16/AG16),5)</f>
        <v>0</v>
      </c>
      <c r="AL16" s="7"/>
      <c r="AM16" s="6">
        <f>AM15</f>
        <v>0</v>
      </c>
      <c r="AN16" s="7"/>
      <c r="AO16" s="6">
        <f>AO15</f>
        <v>0</v>
      </c>
      <c r="AP16" s="7"/>
      <c r="AQ16" s="6">
        <f>ROUND((AM16-AO16),5)</f>
        <v>0</v>
      </c>
      <c r="AR16" s="7"/>
      <c r="AS16" s="8">
        <f>ROUND(IF(AO16=0, IF(AM16=0, 0, 1), AM16/AO16),5)</f>
        <v>0</v>
      </c>
      <c r="AT16" s="7"/>
      <c r="AU16" s="6">
        <f>AU15</f>
        <v>0</v>
      </c>
      <c r="AV16" s="7"/>
      <c r="AW16" s="6">
        <f>AW15</f>
        <v>0</v>
      </c>
      <c r="AX16" s="7"/>
      <c r="AY16" s="6">
        <f>ROUND((AU16-AW16),5)</f>
        <v>0</v>
      </c>
      <c r="AZ16" s="7"/>
      <c r="BA16" s="8">
        <f>ROUND(IF(AW16=0, IF(AU16=0, 0, 1), AU16/AW16),5)</f>
        <v>0</v>
      </c>
      <c r="BB16" s="7"/>
      <c r="BC16" s="6">
        <f>BC15</f>
        <v>0</v>
      </c>
      <c r="BD16" s="7"/>
      <c r="BE16" s="6"/>
      <c r="BF16" s="7"/>
      <c r="BG16" s="6"/>
      <c r="BH16" s="7"/>
      <c r="BI16" s="8"/>
      <c r="BJ16" s="7"/>
      <c r="BK16" s="6">
        <f>BK15</f>
        <v>0</v>
      </c>
      <c r="BL16" s="7"/>
      <c r="BM16" s="6"/>
      <c r="BN16" s="7"/>
      <c r="BO16" s="6"/>
      <c r="BP16" s="7"/>
      <c r="BQ16" s="8"/>
      <c r="BR16" s="7"/>
      <c r="BS16" s="6">
        <f>BS15</f>
        <v>0</v>
      </c>
      <c r="BT16" s="7"/>
      <c r="BU16" s="6"/>
      <c r="BV16" s="7"/>
      <c r="BW16" s="6"/>
      <c r="BX16" s="7"/>
      <c r="BY16" s="8"/>
      <c r="BZ16" s="7"/>
      <c r="CA16" s="6">
        <f>CA15</f>
        <v>0</v>
      </c>
      <c r="CB16" s="7"/>
      <c r="CC16" s="6"/>
      <c r="CD16" s="7"/>
      <c r="CE16" s="6"/>
      <c r="CF16" s="7"/>
      <c r="CG16" s="8"/>
      <c r="CH16" s="7"/>
      <c r="CI16" s="6">
        <f>CI15</f>
        <v>0</v>
      </c>
      <c r="CJ16" s="7"/>
      <c r="CK16" s="6"/>
      <c r="CL16" s="7"/>
      <c r="CM16" s="6"/>
      <c r="CN16" s="7"/>
      <c r="CO16" s="8"/>
      <c r="CP16" s="7"/>
      <c r="CQ16" s="6">
        <f>CQ15</f>
        <v>0</v>
      </c>
      <c r="CR16" s="7"/>
      <c r="CS16" s="6"/>
      <c r="CT16" s="7"/>
      <c r="CU16" s="6"/>
      <c r="CV16" s="7"/>
      <c r="CW16" s="8"/>
      <c r="CX16" s="7"/>
      <c r="CY16" s="6">
        <f t="shared" si="0"/>
        <v>43828.27</v>
      </c>
      <c r="CZ16" s="7"/>
      <c r="DA16" s="6">
        <f>ROUND(I16+Q16+Y16+AG16+AO16+AW16+BE16+BM16+BU16+CC16+CK16+CS16,5)</f>
        <v>584437</v>
      </c>
      <c r="DB16" s="7"/>
      <c r="DC16" s="6">
        <f t="shared" si="1"/>
        <v>540608.73</v>
      </c>
      <c r="DD16" s="7"/>
      <c r="DE16" s="8">
        <f t="shared" si="15"/>
        <v>7.4990000000000001E-2</v>
      </c>
    </row>
    <row r="17" spans="1:109" x14ac:dyDescent="0.25">
      <c r="A17" s="2"/>
      <c r="B17" s="2"/>
      <c r="C17" s="2"/>
      <c r="D17" s="2" t="s">
        <v>29</v>
      </c>
      <c r="E17" s="2"/>
      <c r="F17" s="2"/>
      <c r="G17" s="6"/>
      <c r="H17" s="7"/>
      <c r="I17" s="6"/>
      <c r="J17" s="7"/>
      <c r="K17" s="6"/>
      <c r="L17" s="7"/>
      <c r="M17" s="8"/>
      <c r="N17" s="7"/>
      <c r="O17" s="6"/>
      <c r="P17" s="7"/>
      <c r="Q17" s="6"/>
      <c r="R17" s="7"/>
      <c r="S17" s="6"/>
      <c r="T17" s="7"/>
      <c r="U17" s="8"/>
      <c r="V17" s="7"/>
      <c r="W17" s="6"/>
      <c r="X17" s="7"/>
      <c r="Y17" s="6"/>
      <c r="Z17" s="7"/>
      <c r="AA17" s="6"/>
      <c r="AB17" s="7"/>
      <c r="AC17" s="8"/>
      <c r="AD17" s="7"/>
      <c r="AE17" s="6"/>
      <c r="AF17" s="7"/>
      <c r="AG17" s="6"/>
      <c r="AH17" s="7"/>
      <c r="AI17" s="6"/>
      <c r="AJ17" s="7"/>
      <c r="AK17" s="8"/>
      <c r="AL17" s="7"/>
      <c r="AM17" s="6"/>
      <c r="AN17" s="7"/>
      <c r="AO17" s="6"/>
      <c r="AP17" s="7"/>
      <c r="AQ17" s="6"/>
      <c r="AR17" s="7"/>
      <c r="AS17" s="8"/>
      <c r="AT17" s="7"/>
      <c r="AU17" s="6"/>
      <c r="AV17" s="7"/>
      <c r="AW17" s="6"/>
      <c r="AX17" s="7"/>
      <c r="AY17" s="6"/>
      <c r="AZ17" s="7"/>
      <c r="BA17" s="8"/>
      <c r="BB17" s="7"/>
      <c r="BC17" s="6"/>
      <c r="BD17" s="7"/>
      <c r="BE17" s="6"/>
      <c r="BF17" s="7"/>
      <c r="BG17" s="6"/>
      <c r="BH17" s="7"/>
      <c r="BI17" s="8"/>
      <c r="BJ17" s="7"/>
      <c r="BK17" s="6"/>
      <c r="BL17" s="7"/>
      <c r="BM17" s="6"/>
      <c r="BN17" s="7"/>
      <c r="BO17" s="6"/>
      <c r="BP17" s="7"/>
      <c r="BQ17" s="8"/>
      <c r="BR17" s="7"/>
      <c r="BS17" s="6"/>
      <c r="BT17" s="7"/>
      <c r="BU17" s="6"/>
      <c r="BV17" s="7"/>
      <c r="BW17" s="6"/>
      <c r="BX17" s="7"/>
      <c r="BY17" s="8"/>
      <c r="BZ17" s="7"/>
      <c r="CA17" s="6"/>
      <c r="CB17" s="7"/>
      <c r="CC17" s="6"/>
      <c r="CD17" s="7"/>
      <c r="CE17" s="6"/>
      <c r="CF17" s="7"/>
      <c r="CG17" s="8"/>
      <c r="CH17" s="7"/>
      <c r="CI17" s="6"/>
      <c r="CJ17" s="7"/>
      <c r="CK17" s="6"/>
      <c r="CL17" s="7"/>
      <c r="CM17" s="6"/>
      <c r="CN17" s="7"/>
      <c r="CO17" s="8"/>
      <c r="CP17" s="7"/>
      <c r="CQ17" s="6"/>
      <c r="CR17" s="7"/>
      <c r="CS17" s="6"/>
      <c r="CT17" s="7"/>
      <c r="CU17" s="6"/>
      <c r="CV17" s="7"/>
      <c r="CW17" s="8"/>
      <c r="CX17" s="7"/>
      <c r="CY17" s="6"/>
      <c r="CZ17" s="7"/>
      <c r="DA17" s="6"/>
      <c r="DB17" s="7"/>
      <c r="DC17" s="6"/>
      <c r="DD17" s="7"/>
      <c r="DE17" s="8"/>
    </row>
    <row r="18" spans="1:109" x14ac:dyDescent="0.25">
      <c r="A18" s="2"/>
      <c r="B18" s="2"/>
      <c r="C18" s="2"/>
      <c r="D18" s="2"/>
      <c r="E18" s="2" t="s">
        <v>30</v>
      </c>
      <c r="F18" s="2"/>
      <c r="G18" s="6">
        <v>0</v>
      </c>
      <c r="H18" s="7"/>
      <c r="I18" s="6">
        <v>1000</v>
      </c>
      <c r="J18" s="7"/>
      <c r="K18" s="6">
        <f t="shared" ref="K18:K43" si="16">ROUND((G18-I18),5)</f>
        <v>-1000</v>
      </c>
      <c r="L18" s="7"/>
      <c r="M18" s="8">
        <f t="shared" ref="M18:M43" si="17">ROUND(IF(I18=0, IF(G18=0, 0, 1), G18/I18),5)</f>
        <v>0</v>
      </c>
      <c r="N18" s="7"/>
      <c r="O18" s="6">
        <v>0</v>
      </c>
      <c r="P18" s="7"/>
      <c r="Q18" s="6">
        <v>0</v>
      </c>
      <c r="R18" s="7"/>
      <c r="S18" s="6">
        <f t="shared" ref="S18:S43" si="18">ROUND((O18-Q18),5)</f>
        <v>0</v>
      </c>
      <c r="T18" s="7"/>
      <c r="U18" s="8">
        <f t="shared" ref="U18:U43" si="19">ROUND(IF(Q18=0, IF(O18=0, 0, 1), O18/Q18),5)</f>
        <v>0</v>
      </c>
      <c r="V18" s="7"/>
      <c r="W18" s="6">
        <v>0</v>
      </c>
      <c r="X18" s="7"/>
      <c r="Y18" s="6">
        <v>0</v>
      </c>
      <c r="Z18" s="7"/>
      <c r="AA18" s="6">
        <f t="shared" ref="AA18:AA43" si="20">ROUND((W18-Y18),5)</f>
        <v>0</v>
      </c>
      <c r="AB18" s="7"/>
      <c r="AC18" s="8">
        <f t="shared" ref="AC18:AC43" si="21">ROUND(IF(Y18=0, IF(W18=0, 0, 1), W18/Y18),5)</f>
        <v>0</v>
      </c>
      <c r="AD18" s="7"/>
      <c r="AE18" s="6">
        <v>0</v>
      </c>
      <c r="AF18" s="7"/>
      <c r="AG18" s="6">
        <v>0</v>
      </c>
      <c r="AH18" s="7"/>
      <c r="AI18" s="6">
        <f t="shared" ref="AI18:AI43" si="22">ROUND((AE18-AG18),5)</f>
        <v>0</v>
      </c>
      <c r="AJ18" s="7"/>
      <c r="AK18" s="8">
        <f t="shared" ref="AK18:AK43" si="23">ROUND(IF(AG18=0, IF(AE18=0, 0, 1), AE18/AG18),5)</f>
        <v>0</v>
      </c>
      <c r="AL18" s="7"/>
      <c r="AM18" s="6">
        <v>0</v>
      </c>
      <c r="AN18" s="7"/>
      <c r="AO18" s="6">
        <v>0</v>
      </c>
      <c r="AP18" s="7"/>
      <c r="AQ18" s="6">
        <f t="shared" ref="AQ18:AQ43" si="24">ROUND((AM18-AO18),5)</f>
        <v>0</v>
      </c>
      <c r="AR18" s="7"/>
      <c r="AS18" s="8">
        <f t="shared" ref="AS18:AS43" si="25">ROUND(IF(AO18=0, IF(AM18=0, 0, 1), AM18/AO18),5)</f>
        <v>0</v>
      </c>
      <c r="AT18" s="7"/>
      <c r="AU18" s="6">
        <v>0</v>
      </c>
      <c r="AV18" s="7"/>
      <c r="AW18" s="6">
        <v>0</v>
      </c>
      <c r="AX18" s="7"/>
      <c r="AY18" s="6">
        <f t="shared" ref="AY18:AY43" si="26">ROUND((AU18-AW18),5)</f>
        <v>0</v>
      </c>
      <c r="AZ18" s="7"/>
      <c r="BA18" s="8">
        <f t="shared" ref="BA18:BA43" si="27">ROUND(IF(AW18=0, IF(AU18=0, 0, 1), AU18/AW18),5)</f>
        <v>0</v>
      </c>
      <c r="BB18" s="7"/>
      <c r="BC18" s="6">
        <v>0</v>
      </c>
      <c r="BD18" s="7"/>
      <c r="BE18" s="6"/>
      <c r="BF18" s="7"/>
      <c r="BG18" s="6"/>
      <c r="BH18" s="7"/>
      <c r="BI18" s="8"/>
      <c r="BJ18" s="7"/>
      <c r="BK18" s="6">
        <v>0</v>
      </c>
      <c r="BL18" s="7"/>
      <c r="BM18" s="6"/>
      <c r="BN18" s="7"/>
      <c r="BO18" s="6"/>
      <c r="BP18" s="7"/>
      <c r="BQ18" s="8"/>
      <c r="BR18" s="7"/>
      <c r="BS18" s="6">
        <v>0</v>
      </c>
      <c r="BT18" s="7"/>
      <c r="BU18" s="6"/>
      <c r="BV18" s="7"/>
      <c r="BW18" s="6"/>
      <c r="BX18" s="7"/>
      <c r="BY18" s="8"/>
      <c r="BZ18" s="7"/>
      <c r="CA18" s="6">
        <v>0</v>
      </c>
      <c r="CB18" s="7"/>
      <c r="CC18" s="6"/>
      <c r="CD18" s="7"/>
      <c r="CE18" s="6"/>
      <c r="CF18" s="7"/>
      <c r="CG18" s="8"/>
      <c r="CH18" s="7"/>
      <c r="CI18" s="6">
        <v>0</v>
      </c>
      <c r="CJ18" s="7"/>
      <c r="CK18" s="6"/>
      <c r="CL18" s="7"/>
      <c r="CM18" s="6"/>
      <c r="CN18" s="7"/>
      <c r="CO18" s="8"/>
      <c r="CP18" s="7"/>
      <c r="CQ18" s="6">
        <v>0</v>
      </c>
      <c r="CR18" s="7"/>
      <c r="CS18" s="6"/>
      <c r="CT18" s="7"/>
      <c r="CU18" s="6"/>
      <c r="CV18" s="7"/>
      <c r="CW18" s="8"/>
      <c r="CX18" s="7"/>
      <c r="CY18" s="6">
        <f t="shared" ref="CY18:CY43" si="28">ROUND(G18+O18+W18+AE18+AM18+AU18+BC18+BK18+BS18+CA18+CI18+CQ18,5)</f>
        <v>0</v>
      </c>
      <c r="CZ18" s="7"/>
      <c r="DA18" s="6">
        <f t="shared" ref="DA18:DA43" si="29">ROUND(I18+Q18+Y18+AG18+AO18+AW18+BE18+BM18+BU18+CC18+CK18+CS18,5)</f>
        <v>1000</v>
      </c>
      <c r="DB18" s="7"/>
      <c r="DC18" s="6">
        <f t="shared" si="1"/>
        <v>1000</v>
      </c>
      <c r="DD18" s="7"/>
      <c r="DE18" s="8">
        <f t="shared" ref="DE18:DE43" si="30">ROUND(IF(DA18=0, IF(CY18=0, 0, 1), CY18/DA18),5)</f>
        <v>0</v>
      </c>
    </row>
    <row r="19" spans="1:109" x14ac:dyDescent="0.25">
      <c r="A19" s="2"/>
      <c r="B19" s="2"/>
      <c r="C19" s="2"/>
      <c r="D19" s="2"/>
      <c r="E19" s="2" t="s">
        <v>31</v>
      </c>
      <c r="F19" s="2"/>
      <c r="G19" s="6">
        <v>1000</v>
      </c>
      <c r="H19" s="7"/>
      <c r="I19" s="6">
        <v>12000</v>
      </c>
      <c r="J19" s="7"/>
      <c r="K19" s="6">
        <f t="shared" si="16"/>
        <v>-11000</v>
      </c>
      <c r="L19" s="7"/>
      <c r="M19" s="8">
        <f t="shared" si="17"/>
        <v>8.3330000000000001E-2</v>
      </c>
      <c r="N19" s="7"/>
      <c r="O19" s="6">
        <v>1000</v>
      </c>
      <c r="P19" s="7"/>
      <c r="Q19" s="6">
        <v>0</v>
      </c>
      <c r="R19" s="7"/>
      <c r="S19" s="6">
        <f t="shared" si="18"/>
        <v>1000</v>
      </c>
      <c r="T19" s="7"/>
      <c r="U19" s="8">
        <f t="shared" si="19"/>
        <v>1</v>
      </c>
      <c r="V19" s="7"/>
      <c r="W19" s="6">
        <v>1000</v>
      </c>
      <c r="X19" s="7"/>
      <c r="Y19" s="6">
        <v>0</v>
      </c>
      <c r="Z19" s="7"/>
      <c r="AA19" s="6">
        <f t="shared" si="20"/>
        <v>1000</v>
      </c>
      <c r="AB19" s="7"/>
      <c r="AC19" s="8">
        <f t="shared" si="21"/>
        <v>1</v>
      </c>
      <c r="AD19" s="7"/>
      <c r="AE19" s="6">
        <v>0</v>
      </c>
      <c r="AF19" s="7"/>
      <c r="AG19" s="6">
        <v>0</v>
      </c>
      <c r="AH19" s="7"/>
      <c r="AI19" s="6">
        <f t="shared" si="22"/>
        <v>0</v>
      </c>
      <c r="AJ19" s="7"/>
      <c r="AK19" s="8">
        <f t="shared" si="23"/>
        <v>0</v>
      </c>
      <c r="AL19" s="7"/>
      <c r="AM19" s="6">
        <v>0</v>
      </c>
      <c r="AN19" s="7"/>
      <c r="AO19" s="6">
        <v>0</v>
      </c>
      <c r="AP19" s="7"/>
      <c r="AQ19" s="6">
        <f t="shared" si="24"/>
        <v>0</v>
      </c>
      <c r="AR19" s="7"/>
      <c r="AS19" s="8">
        <f t="shared" si="25"/>
        <v>0</v>
      </c>
      <c r="AT19" s="7"/>
      <c r="AU19" s="6">
        <v>0</v>
      </c>
      <c r="AV19" s="7"/>
      <c r="AW19" s="6">
        <v>0</v>
      </c>
      <c r="AX19" s="7"/>
      <c r="AY19" s="6">
        <f t="shared" si="26"/>
        <v>0</v>
      </c>
      <c r="AZ19" s="7"/>
      <c r="BA19" s="8">
        <f t="shared" si="27"/>
        <v>0</v>
      </c>
      <c r="BB19" s="7"/>
      <c r="BC19" s="6">
        <v>0</v>
      </c>
      <c r="BD19" s="7"/>
      <c r="BE19" s="6"/>
      <c r="BF19" s="7"/>
      <c r="BG19" s="6"/>
      <c r="BH19" s="7"/>
      <c r="BI19" s="8"/>
      <c r="BJ19" s="7"/>
      <c r="BK19" s="6">
        <v>0</v>
      </c>
      <c r="BL19" s="7"/>
      <c r="BM19" s="6"/>
      <c r="BN19" s="7"/>
      <c r="BO19" s="6"/>
      <c r="BP19" s="7"/>
      <c r="BQ19" s="8"/>
      <c r="BR19" s="7"/>
      <c r="BS19" s="6">
        <v>0</v>
      </c>
      <c r="BT19" s="7"/>
      <c r="BU19" s="6"/>
      <c r="BV19" s="7"/>
      <c r="BW19" s="6"/>
      <c r="BX19" s="7"/>
      <c r="BY19" s="8"/>
      <c r="BZ19" s="7"/>
      <c r="CA19" s="6">
        <v>0</v>
      </c>
      <c r="CB19" s="7"/>
      <c r="CC19" s="6"/>
      <c r="CD19" s="7"/>
      <c r="CE19" s="6"/>
      <c r="CF19" s="7"/>
      <c r="CG19" s="8"/>
      <c r="CH19" s="7"/>
      <c r="CI19" s="6">
        <v>0</v>
      </c>
      <c r="CJ19" s="7"/>
      <c r="CK19" s="6"/>
      <c r="CL19" s="7"/>
      <c r="CM19" s="6"/>
      <c r="CN19" s="7"/>
      <c r="CO19" s="8"/>
      <c r="CP19" s="7"/>
      <c r="CQ19" s="6">
        <v>0</v>
      </c>
      <c r="CR19" s="7"/>
      <c r="CS19" s="6"/>
      <c r="CT19" s="7"/>
      <c r="CU19" s="6"/>
      <c r="CV19" s="7"/>
      <c r="CW19" s="8"/>
      <c r="CX19" s="7"/>
      <c r="CY19" s="6">
        <f t="shared" si="28"/>
        <v>3000</v>
      </c>
      <c r="CZ19" s="7"/>
      <c r="DA19" s="6">
        <f t="shared" si="29"/>
        <v>12000</v>
      </c>
      <c r="DB19" s="7"/>
      <c r="DC19" s="6">
        <f t="shared" si="1"/>
        <v>9000</v>
      </c>
      <c r="DD19" s="7"/>
      <c r="DE19" s="8">
        <f t="shared" si="30"/>
        <v>0.25</v>
      </c>
    </row>
    <row r="20" spans="1:109" x14ac:dyDescent="0.25">
      <c r="A20" s="2"/>
      <c r="B20" s="2"/>
      <c r="C20" s="2"/>
      <c r="D20" s="2"/>
      <c r="E20" s="2" t="s">
        <v>32</v>
      </c>
      <c r="F20" s="2"/>
      <c r="G20" s="6">
        <v>602</v>
      </c>
      <c r="H20" s="7"/>
      <c r="I20" s="6">
        <v>2200</v>
      </c>
      <c r="J20" s="7"/>
      <c r="K20" s="6">
        <f t="shared" si="16"/>
        <v>-1598</v>
      </c>
      <c r="L20" s="7"/>
      <c r="M20" s="8">
        <f t="shared" si="17"/>
        <v>0.27363999999999999</v>
      </c>
      <c r="N20" s="7"/>
      <c r="O20" s="6">
        <v>39</v>
      </c>
      <c r="P20" s="7"/>
      <c r="Q20" s="6">
        <v>0</v>
      </c>
      <c r="R20" s="7"/>
      <c r="S20" s="6">
        <f t="shared" si="18"/>
        <v>39</v>
      </c>
      <c r="T20" s="7"/>
      <c r="U20" s="8">
        <f t="shared" si="19"/>
        <v>1</v>
      </c>
      <c r="V20" s="7"/>
      <c r="W20" s="6">
        <v>0</v>
      </c>
      <c r="X20" s="7"/>
      <c r="Y20" s="6">
        <v>0</v>
      </c>
      <c r="Z20" s="7"/>
      <c r="AA20" s="6">
        <f t="shared" si="20"/>
        <v>0</v>
      </c>
      <c r="AB20" s="7"/>
      <c r="AC20" s="8">
        <f t="shared" si="21"/>
        <v>0</v>
      </c>
      <c r="AD20" s="7"/>
      <c r="AE20" s="6">
        <v>0</v>
      </c>
      <c r="AF20" s="7"/>
      <c r="AG20" s="6">
        <v>0</v>
      </c>
      <c r="AH20" s="7"/>
      <c r="AI20" s="6">
        <f t="shared" si="22"/>
        <v>0</v>
      </c>
      <c r="AJ20" s="7"/>
      <c r="AK20" s="8">
        <f t="shared" si="23"/>
        <v>0</v>
      </c>
      <c r="AL20" s="7"/>
      <c r="AM20" s="6">
        <v>0</v>
      </c>
      <c r="AN20" s="7"/>
      <c r="AO20" s="6">
        <v>0</v>
      </c>
      <c r="AP20" s="7"/>
      <c r="AQ20" s="6">
        <f t="shared" si="24"/>
        <v>0</v>
      </c>
      <c r="AR20" s="7"/>
      <c r="AS20" s="8">
        <f t="shared" si="25"/>
        <v>0</v>
      </c>
      <c r="AT20" s="7"/>
      <c r="AU20" s="6">
        <v>0</v>
      </c>
      <c r="AV20" s="7"/>
      <c r="AW20" s="6">
        <v>0</v>
      </c>
      <c r="AX20" s="7"/>
      <c r="AY20" s="6">
        <f t="shared" si="26"/>
        <v>0</v>
      </c>
      <c r="AZ20" s="7"/>
      <c r="BA20" s="8">
        <f t="shared" si="27"/>
        <v>0</v>
      </c>
      <c r="BB20" s="7"/>
      <c r="BC20" s="6">
        <v>0</v>
      </c>
      <c r="BD20" s="7"/>
      <c r="BE20" s="6"/>
      <c r="BF20" s="7"/>
      <c r="BG20" s="6"/>
      <c r="BH20" s="7"/>
      <c r="BI20" s="8"/>
      <c r="BJ20" s="7"/>
      <c r="BK20" s="6">
        <v>0</v>
      </c>
      <c r="BL20" s="7"/>
      <c r="BM20" s="6"/>
      <c r="BN20" s="7"/>
      <c r="BO20" s="6"/>
      <c r="BP20" s="7"/>
      <c r="BQ20" s="8"/>
      <c r="BR20" s="7"/>
      <c r="BS20" s="6">
        <v>0</v>
      </c>
      <c r="BT20" s="7"/>
      <c r="BU20" s="6"/>
      <c r="BV20" s="7"/>
      <c r="BW20" s="6"/>
      <c r="BX20" s="7"/>
      <c r="BY20" s="8"/>
      <c r="BZ20" s="7"/>
      <c r="CA20" s="6">
        <v>0</v>
      </c>
      <c r="CB20" s="7"/>
      <c r="CC20" s="6"/>
      <c r="CD20" s="7"/>
      <c r="CE20" s="6"/>
      <c r="CF20" s="7"/>
      <c r="CG20" s="8"/>
      <c r="CH20" s="7"/>
      <c r="CI20" s="6">
        <v>0</v>
      </c>
      <c r="CJ20" s="7"/>
      <c r="CK20" s="6"/>
      <c r="CL20" s="7"/>
      <c r="CM20" s="6"/>
      <c r="CN20" s="7"/>
      <c r="CO20" s="8"/>
      <c r="CP20" s="7"/>
      <c r="CQ20" s="6">
        <v>0</v>
      </c>
      <c r="CR20" s="7"/>
      <c r="CS20" s="6"/>
      <c r="CT20" s="7"/>
      <c r="CU20" s="6"/>
      <c r="CV20" s="7"/>
      <c r="CW20" s="8"/>
      <c r="CX20" s="7"/>
      <c r="CY20" s="6">
        <f t="shared" si="28"/>
        <v>641</v>
      </c>
      <c r="CZ20" s="7"/>
      <c r="DA20" s="6">
        <f t="shared" si="29"/>
        <v>2200</v>
      </c>
      <c r="DB20" s="7"/>
      <c r="DC20" s="6">
        <f t="shared" si="1"/>
        <v>1559</v>
      </c>
      <c r="DD20" s="7"/>
      <c r="DE20" s="28">
        <f t="shared" si="30"/>
        <v>0.29136000000000001</v>
      </c>
    </row>
    <row r="21" spans="1:109" x14ac:dyDescent="0.25">
      <c r="A21" s="2"/>
      <c r="B21" s="2"/>
      <c r="C21" s="2"/>
      <c r="D21" s="2"/>
      <c r="E21" s="2" t="s">
        <v>33</v>
      </c>
      <c r="F21" s="2"/>
      <c r="G21" s="6">
        <v>1700</v>
      </c>
      <c r="H21" s="7"/>
      <c r="I21" s="6">
        <v>3400</v>
      </c>
      <c r="J21" s="7"/>
      <c r="K21" s="6">
        <f t="shared" si="16"/>
        <v>-1700</v>
      </c>
      <c r="L21" s="7"/>
      <c r="M21" s="8">
        <f t="shared" si="17"/>
        <v>0.5</v>
      </c>
      <c r="N21" s="7"/>
      <c r="O21" s="6">
        <v>0</v>
      </c>
      <c r="P21" s="7"/>
      <c r="Q21" s="6">
        <v>0</v>
      </c>
      <c r="R21" s="7"/>
      <c r="S21" s="6">
        <f t="shared" si="18"/>
        <v>0</v>
      </c>
      <c r="T21" s="7"/>
      <c r="U21" s="8">
        <f t="shared" si="19"/>
        <v>0</v>
      </c>
      <c r="V21" s="7"/>
      <c r="W21" s="6">
        <v>1700</v>
      </c>
      <c r="X21" s="7"/>
      <c r="Y21" s="6">
        <v>0</v>
      </c>
      <c r="Z21" s="7"/>
      <c r="AA21" s="6">
        <f t="shared" si="20"/>
        <v>1700</v>
      </c>
      <c r="AB21" s="7"/>
      <c r="AC21" s="8">
        <f t="shared" si="21"/>
        <v>1</v>
      </c>
      <c r="AD21" s="7"/>
      <c r="AE21" s="6">
        <v>0</v>
      </c>
      <c r="AF21" s="7"/>
      <c r="AG21" s="6">
        <v>0</v>
      </c>
      <c r="AH21" s="7"/>
      <c r="AI21" s="6">
        <f t="shared" si="22"/>
        <v>0</v>
      </c>
      <c r="AJ21" s="7"/>
      <c r="AK21" s="8">
        <f t="shared" si="23"/>
        <v>0</v>
      </c>
      <c r="AL21" s="7"/>
      <c r="AM21" s="6">
        <v>0</v>
      </c>
      <c r="AN21" s="7"/>
      <c r="AO21" s="6">
        <v>0</v>
      </c>
      <c r="AP21" s="7"/>
      <c r="AQ21" s="6">
        <f t="shared" si="24"/>
        <v>0</v>
      </c>
      <c r="AR21" s="7"/>
      <c r="AS21" s="8">
        <f t="shared" si="25"/>
        <v>0</v>
      </c>
      <c r="AT21" s="7"/>
      <c r="AU21" s="6">
        <v>0</v>
      </c>
      <c r="AV21" s="7"/>
      <c r="AW21" s="6">
        <v>0</v>
      </c>
      <c r="AX21" s="7"/>
      <c r="AY21" s="6">
        <f t="shared" si="26"/>
        <v>0</v>
      </c>
      <c r="AZ21" s="7"/>
      <c r="BA21" s="8">
        <f t="shared" si="27"/>
        <v>0</v>
      </c>
      <c r="BB21" s="7"/>
      <c r="BC21" s="6">
        <v>0</v>
      </c>
      <c r="BD21" s="7"/>
      <c r="BE21" s="6"/>
      <c r="BF21" s="7"/>
      <c r="BG21" s="6"/>
      <c r="BH21" s="7"/>
      <c r="BI21" s="8"/>
      <c r="BJ21" s="7"/>
      <c r="BK21" s="6">
        <v>0</v>
      </c>
      <c r="BL21" s="7"/>
      <c r="BM21" s="6"/>
      <c r="BN21" s="7"/>
      <c r="BO21" s="6"/>
      <c r="BP21" s="7"/>
      <c r="BQ21" s="8"/>
      <c r="BR21" s="7"/>
      <c r="BS21" s="6">
        <v>0</v>
      </c>
      <c r="BT21" s="7"/>
      <c r="BU21" s="6"/>
      <c r="BV21" s="7"/>
      <c r="BW21" s="6"/>
      <c r="BX21" s="7"/>
      <c r="BY21" s="8"/>
      <c r="BZ21" s="7"/>
      <c r="CA21" s="6">
        <v>0</v>
      </c>
      <c r="CB21" s="7"/>
      <c r="CC21" s="6"/>
      <c r="CD21" s="7"/>
      <c r="CE21" s="6"/>
      <c r="CF21" s="7"/>
      <c r="CG21" s="8"/>
      <c r="CH21" s="7"/>
      <c r="CI21" s="6">
        <v>0</v>
      </c>
      <c r="CJ21" s="7"/>
      <c r="CK21" s="6"/>
      <c r="CL21" s="7"/>
      <c r="CM21" s="6"/>
      <c r="CN21" s="7"/>
      <c r="CO21" s="8"/>
      <c r="CP21" s="7"/>
      <c r="CQ21" s="6">
        <v>0</v>
      </c>
      <c r="CR21" s="7"/>
      <c r="CS21" s="6"/>
      <c r="CT21" s="7"/>
      <c r="CU21" s="6"/>
      <c r="CV21" s="7"/>
      <c r="CW21" s="8"/>
      <c r="CX21" s="7"/>
      <c r="CY21" s="6">
        <f t="shared" si="28"/>
        <v>3400</v>
      </c>
      <c r="CZ21" s="7"/>
      <c r="DA21" s="6">
        <f t="shared" si="29"/>
        <v>3400</v>
      </c>
      <c r="DB21" s="7"/>
      <c r="DC21" s="6">
        <f t="shared" si="1"/>
        <v>0</v>
      </c>
      <c r="DD21" s="7"/>
      <c r="DE21" s="28">
        <f t="shared" si="30"/>
        <v>1</v>
      </c>
    </row>
    <row r="22" spans="1:109" x14ac:dyDescent="0.25">
      <c r="A22" s="2"/>
      <c r="B22" s="2"/>
      <c r="C22" s="2"/>
      <c r="D22" s="2"/>
      <c r="E22" s="2" t="s">
        <v>34</v>
      </c>
      <c r="F22" s="2"/>
      <c r="G22" s="6">
        <v>0</v>
      </c>
      <c r="H22" s="7"/>
      <c r="I22" s="6">
        <v>4800</v>
      </c>
      <c r="J22" s="7"/>
      <c r="K22" s="6">
        <f t="shared" si="16"/>
        <v>-4800</v>
      </c>
      <c r="L22" s="7"/>
      <c r="M22" s="8">
        <f t="shared" si="17"/>
        <v>0</v>
      </c>
      <c r="N22" s="7"/>
      <c r="O22" s="6">
        <v>0</v>
      </c>
      <c r="P22" s="7"/>
      <c r="Q22" s="6">
        <v>0</v>
      </c>
      <c r="R22" s="7"/>
      <c r="S22" s="6">
        <f t="shared" si="18"/>
        <v>0</v>
      </c>
      <c r="T22" s="7"/>
      <c r="U22" s="8">
        <f t="shared" si="19"/>
        <v>0</v>
      </c>
      <c r="V22" s="7"/>
      <c r="W22" s="6">
        <v>0</v>
      </c>
      <c r="X22" s="7"/>
      <c r="Y22" s="6">
        <v>0</v>
      </c>
      <c r="Z22" s="7"/>
      <c r="AA22" s="6">
        <f t="shared" si="20"/>
        <v>0</v>
      </c>
      <c r="AB22" s="7"/>
      <c r="AC22" s="8">
        <f t="shared" si="21"/>
        <v>0</v>
      </c>
      <c r="AD22" s="7"/>
      <c r="AE22" s="6">
        <v>0</v>
      </c>
      <c r="AF22" s="7"/>
      <c r="AG22" s="6">
        <v>0</v>
      </c>
      <c r="AH22" s="7"/>
      <c r="AI22" s="6">
        <f t="shared" si="22"/>
        <v>0</v>
      </c>
      <c r="AJ22" s="7"/>
      <c r="AK22" s="8">
        <f t="shared" si="23"/>
        <v>0</v>
      </c>
      <c r="AL22" s="7"/>
      <c r="AM22" s="6">
        <v>0</v>
      </c>
      <c r="AN22" s="7"/>
      <c r="AO22" s="6">
        <v>0</v>
      </c>
      <c r="AP22" s="7"/>
      <c r="AQ22" s="6">
        <f t="shared" si="24"/>
        <v>0</v>
      </c>
      <c r="AR22" s="7"/>
      <c r="AS22" s="8">
        <f t="shared" si="25"/>
        <v>0</v>
      </c>
      <c r="AT22" s="7"/>
      <c r="AU22" s="6">
        <v>0</v>
      </c>
      <c r="AV22" s="7"/>
      <c r="AW22" s="6">
        <v>0</v>
      </c>
      <c r="AX22" s="7"/>
      <c r="AY22" s="6">
        <f t="shared" si="26"/>
        <v>0</v>
      </c>
      <c r="AZ22" s="7"/>
      <c r="BA22" s="8">
        <f t="shared" si="27"/>
        <v>0</v>
      </c>
      <c r="BB22" s="7"/>
      <c r="BC22" s="6">
        <v>0</v>
      </c>
      <c r="BD22" s="7"/>
      <c r="BE22" s="6"/>
      <c r="BF22" s="7"/>
      <c r="BG22" s="6"/>
      <c r="BH22" s="7"/>
      <c r="BI22" s="8"/>
      <c r="BJ22" s="7"/>
      <c r="BK22" s="6">
        <v>0</v>
      </c>
      <c r="BL22" s="7"/>
      <c r="BM22" s="6"/>
      <c r="BN22" s="7"/>
      <c r="BO22" s="6"/>
      <c r="BP22" s="7"/>
      <c r="BQ22" s="8"/>
      <c r="BR22" s="7"/>
      <c r="BS22" s="6">
        <v>0</v>
      </c>
      <c r="BT22" s="7"/>
      <c r="BU22" s="6"/>
      <c r="BV22" s="7"/>
      <c r="BW22" s="6"/>
      <c r="BX22" s="7"/>
      <c r="BY22" s="8"/>
      <c r="BZ22" s="7"/>
      <c r="CA22" s="6">
        <v>0</v>
      </c>
      <c r="CB22" s="7"/>
      <c r="CC22" s="6"/>
      <c r="CD22" s="7"/>
      <c r="CE22" s="6"/>
      <c r="CF22" s="7"/>
      <c r="CG22" s="8"/>
      <c r="CH22" s="7"/>
      <c r="CI22" s="6">
        <v>0</v>
      </c>
      <c r="CJ22" s="7"/>
      <c r="CK22" s="6"/>
      <c r="CL22" s="7"/>
      <c r="CM22" s="6"/>
      <c r="CN22" s="7"/>
      <c r="CO22" s="8"/>
      <c r="CP22" s="7"/>
      <c r="CQ22" s="6">
        <v>0</v>
      </c>
      <c r="CR22" s="7"/>
      <c r="CS22" s="6"/>
      <c r="CT22" s="7"/>
      <c r="CU22" s="6"/>
      <c r="CV22" s="7"/>
      <c r="CW22" s="8"/>
      <c r="CX22" s="7"/>
      <c r="CY22" s="6">
        <f t="shared" si="28"/>
        <v>0</v>
      </c>
      <c r="CZ22" s="7"/>
      <c r="DA22" s="6">
        <f t="shared" si="29"/>
        <v>4800</v>
      </c>
      <c r="DB22" s="7"/>
      <c r="DC22" s="6">
        <f t="shared" si="1"/>
        <v>4800</v>
      </c>
      <c r="DD22" s="7"/>
      <c r="DE22" s="8">
        <f t="shared" si="30"/>
        <v>0</v>
      </c>
    </row>
    <row r="23" spans="1:109" x14ac:dyDescent="0.25">
      <c r="A23" s="2"/>
      <c r="B23" s="2"/>
      <c r="C23" s="2"/>
      <c r="D23" s="2"/>
      <c r="E23" s="2" t="s">
        <v>35</v>
      </c>
      <c r="F23" s="2"/>
      <c r="G23" s="6">
        <v>0</v>
      </c>
      <c r="H23" s="7"/>
      <c r="I23" s="6">
        <v>1000</v>
      </c>
      <c r="J23" s="7"/>
      <c r="K23" s="6">
        <f t="shared" si="16"/>
        <v>-1000</v>
      </c>
      <c r="L23" s="7"/>
      <c r="M23" s="8">
        <f t="shared" si="17"/>
        <v>0</v>
      </c>
      <c r="N23" s="7"/>
      <c r="O23" s="6">
        <v>0</v>
      </c>
      <c r="P23" s="7"/>
      <c r="Q23" s="6">
        <v>0</v>
      </c>
      <c r="R23" s="7"/>
      <c r="S23" s="6">
        <f t="shared" si="18"/>
        <v>0</v>
      </c>
      <c r="T23" s="7"/>
      <c r="U23" s="8">
        <f t="shared" si="19"/>
        <v>0</v>
      </c>
      <c r="V23" s="7"/>
      <c r="W23" s="6">
        <v>0</v>
      </c>
      <c r="X23" s="7"/>
      <c r="Y23" s="6">
        <v>0</v>
      </c>
      <c r="Z23" s="7"/>
      <c r="AA23" s="6">
        <f t="shared" si="20"/>
        <v>0</v>
      </c>
      <c r="AB23" s="7"/>
      <c r="AC23" s="8">
        <f t="shared" si="21"/>
        <v>0</v>
      </c>
      <c r="AD23" s="7"/>
      <c r="AE23" s="6">
        <v>0</v>
      </c>
      <c r="AF23" s="7"/>
      <c r="AG23" s="6">
        <v>0</v>
      </c>
      <c r="AH23" s="7"/>
      <c r="AI23" s="6">
        <f t="shared" si="22"/>
        <v>0</v>
      </c>
      <c r="AJ23" s="7"/>
      <c r="AK23" s="8">
        <f t="shared" si="23"/>
        <v>0</v>
      </c>
      <c r="AL23" s="7"/>
      <c r="AM23" s="6">
        <v>0</v>
      </c>
      <c r="AN23" s="7"/>
      <c r="AO23" s="6">
        <v>0</v>
      </c>
      <c r="AP23" s="7"/>
      <c r="AQ23" s="6">
        <f t="shared" si="24"/>
        <v>0</v>
      </c>
      <c r="AR23" s="7"/>
      <c r="AS23" s="8">
        <f t="shared" si="25"/>
        <v>0</v>
      </c>
      <c r="AT23" s="7"/>
      <c r="AU23" s="6">
        <v>0</v>
      </c>
      <c r="AV23" s="7"/>
      <c r="AW23" s="6">
        <v>0</v>
      </c>
      <c r="AX23" s="7"/>
      <c r="AY23" s="6">
        <f t="shared" si="26"/>
        <v>0</v>
      </c>
      <c r="AZ23" s="7"/>
      <c r="BA23" s="8">
        <f t="shared" si="27"/>
        <v>0</v>
      </c>
      <c r="BB23" s="7"/>
      <c r="BC23" s="6">
        <v>0</v>
      </c>
      <c r="BD23" s="7"/>
      <c r="BE23" s="6"/>
      <c r="BF23" s="7"/>
      <c r="BG23" s="6"/>
      <c r="BH23" s="7"/>
      <c r="BI23" s="8"/>
      <c r="BJ23" s="7"/>
      <c r="BK23" s="6">
        <v>0</v>
      </c>
      <c r="BL23" s="7"/>
      <c r="BM23" s="6"/>
      <c r="BN23" s="7"/>
      <c r="BO23" s="6"/>
      <c r="BP23" s="7"/>
      <c r="BQ23" s="8"/>
      <c r="BR23" s="7"/>
      <c r="BS23" s="6">
        <v>0</v>
      </c>
      <c r="BT23" s="7"/>
      <c r="BU23" s="6"/>
      <c r="BV23" s="7"/>
      <c r="BW23" s="6"/>
      <c r="BX23" s="7"/>
      <c r="BY23" s="8"/>
      <c r="BZ23" s="7"/>
      <c r="CA23" s="6">
        <v>0</v>
      </c>
      <c r="CB23" s="7"/>
      <c r="CC23" s="6"/>
      <c r="CD23" s="7"/>
      <c r="CE23" s="6"/>
      <c r="CF23" s="7"/>
      <c r="CG23" s="8"/>
      <c r="CH23" s="7"/>
      <c r="CI23" s="6">
        <v>0</v>
      </c>
      <c r="CJ23" s="7"/>
      <c r="CK23" s="6"/>
      <c r="CL23" s="7"/>
      <c r="CM23" s="6"/>
      <c r="CN23" s="7"/>
      <c r="CO23" s="8"/>
      <c r="CP23" s="7"/>
      <c r="CQ23" s="6">
        <v>0</v>
      </c>
      <c r="CR23" s="7"/>
      <c r="CS23" s="6"/>
      <c r="CT23" s="7"/>
      <c r="CU23" s="6"/>
      <c r="CV23" s="7"/>
      <c r="CW23" s="8"/>
      <c r="CX23" s="7"/>
      <c r="CY23" s="6">
        <f t="shared" si="28"/>
        <v>0</v>
      </c>
      <c r="CZ23" s="7"/>
      <c r="DA23" s="6">
        <f t="shared" si="29"/>
        <v>1000</v>
      </c>
      <c r="DB23" s="7"/>
      <c r="DC23" s="6">
        <f t="shared" si="1"/>
        <v>1000</v>
      </c>
      <c r="DD23" s="7"/>
      <c r="DE23" s="8">
        <f t="shared" si="30"/>
        <v>0</v>
      </c>
    </row>
    <row r="24" spans="1:109" x14ac:dyDescent="0.25">
      <c r="A24" s="2"/>
      <c r="B24" s="2"/>
      <c r="C24" s="2"/>
      <c r="D24" s="2"/>
      <c r="E24" s="2" t="s">
        <v>36</v>
      </c>
      <c r="F24" s="2"/>
      <c r="G24" s="6">
        <v>0</v>
      </c>
      <c r="H24" s="7"/>
      <c r="I24" s="6">
        <v>0</v>
      </c>
      <c r="J24" s="7"/>
      <c r="K24" s="6">
        <f t="shared" si="16"/>
        <v>0</v>
      </c>
      <c r="L24" s="7"/>
      <c r="M24" s="8">
        <f t="shared" si="17"/>
        <v>0</v>
      </c>
      <c r="N24" s="7"/>
      <c r="O24" s="6">
        <v>0</v>
      </c>
      <c r="P24" s="7"/>
      <c r="Q24" s="6">
        <v>0</v>
      </c>
      <c r="R24" s="7"/>
      <c r="S24" s="6">
        <f t="shared" si="18"/>
        <v>0</v>
      </c>
      <c r="T24" s="7"/>
      <c r="U24" s="8">
        <f t="shared" si="19"/>
        <v>0</v>
      </c>
      <c r="V24" s="7"/>
      <c r="W24" s="6">
        <v>0</v>
      </c>
      <c r="X24" s="7"/>
      <c r="Y24" s="6">
        <v>0</v>
      </c>
      <c r="Z24" s="7"/>
      <c r="AA24" s="6">
        <f t="shared" si="20"/>
        <v>0</v>
      </c>
      <c r="AB24" s="7"/>
      <c r="AC24" s="8">
        <f t="shared" si="21"/>
        <v>0</v>
      </c>
      <c r="AD24" s="7"/>
      <c r="AE24" s="6">
        <v>0</v>
      </c>
      <c r="AF24" s="7"/>
      <c r="AG24" s="6">
        <v>0</v>
      </c>
      <c r="AH24" s="7"/>
      <c r="AI24" s="6">
        <f t="shared" si="22"/>
        <v>0</v>
      </c>
      <c r="AJ24" s="7"/>
      <c r="AK24" s="8">
        <f t="shared" si="23"/>
        <v>0</v>
      </c>
      <c r="AL24" s="7"/>
      <c r="AM24" s="6">
        <v>0</v>
      </c>
      <c r="AN24" s="7"/>
      <c r="AO24" s="6">
        <v>0</v>
      </c>
      <c r="AP24" s="7"/>
      <c r="AQ24" s="6">
        <f t="shared" si="24"/>
        <v>0</v>
      </c>
      <c r="AR24" s="7"/>
      <c r="AS24" s="8">
        <f t="shared" si="25"/>
        <v>0</v>
      </c>
      <c r="AT24" s="7"/>
      <c r="AU24" s="6">
        <v>0</v>
      </c>
      <c r="AV24" s="7"/>
      <c r="AW24" s="6">
        <v>0</v>
      </c>
      <c r="AX24" s="7"/>
      <c r="AY24" s="6">
        <f t="shared" si="26"/>
        <v>0</v>
      </c>
      <c r="AZ24" s="7"/>
      <c r="BA24" s="8">
        <f t="shared" si="27"/>
        <v>0</v>
      </c>
      <c r="BB24" s="7"/>
      <c r="BC24" s="6">
        <v>0</v>
      </c>
      <c r="BD24" s="7"/>
      <c r="BE24" s="6"/>
      <c r="BF24" s="7"/>
      <c r="BG24" s="6"/>
      <c r="BH24" s="7"/>
      <c r="BI24" s="8"/>
      <c r="BJ24" s="7"/>
      <c r="BK24" s="6">
        <v>0</v>
      </c>
      <c r="BL24" s="7"/>
      <c r="BM24" s="6"/>
      <c r="BN24" s="7"/>
      <c r="BO24" s="6"/>
      <c r="BP24" s="7"/>
      <c r="BQ24" s="8"/>
      <c r="BR24" s="7"/>
      <c r="BS24" s="6">
        <v>0</v>
      </c>
      <c r="BT24" s="7"/>
      <c r="BU24" s="6"/>
      <c r="BV24" s="7"/>
      <c r="BW24" s="6"/>
      <c r="BX24" s="7"/>
      <c r="BY24" s="8"/>
      <c r="BZ24" s="7"/>
      <c r="CA24" s="6">
        <v>0</v>
      </c>
      <c r="CB24" s="7"/>
      <c r="CC24" s="6"/>
      <c r="CD24" s="7"/>
      <c r="CE24" s="6"/>
      <c r="CF24" s="7"/>
      <c r="CG24" s="8"/>
      <c r="CH24" s="7"/>
      <c r="CI24" s="6">
        <v>0</v>
      </c>
      <c r="CJ24" s="7"/>
      <c r="CK24" s="6"/>
      <c r="CL24" s="7"/>
      <c r="CM24" s="6"/>
      <c r="CN24" s="7"/>
      <c r="CO24" s="8"/>
      <c r="CP24" s="7"/>
      <c r="CQ24" s="6">
        <v>0</v>
      </c>
      <c r="CR24" s="7"/>
      <c r="CS24" s="6"/>
      <c r="CT24" s="7"/>
      <c r="CU24" s="6"/>
      <c r="CV24" s="7"/>
      <c r="CW24" s="8"/>
      <c r="CX24" s="7"/>
      <c r="CY24" s="6">
        <f t="shared" si="28"/>
        <v>0</v>
      </c>
      <c r="CZ24" s="7"/>
      <c r="DA24" s="6">
        <f t="shared" si="29"/>
        <v>0</v>
      </c>
      <c r="DB24" s="7"/>
      <c r="DC24" s="6">
        <f t="shared" si="1"/>
        <v>0</v>
      </c>
      <c r="DD24" s="7"/>
      <c r="DE24" s="8">
        <f t="shared" si="30"/>
        <v>0</v>
      </c>
    </row>
    <row r="25" spans="1:109" x14ac:dyDescent="0.25">
      <c r="A25" s="2"/>
      <c r="B25" s="2"/>
      <c r="C25" s="2"/>
      <c r="D25" s="2"/>
      <c r="E25" s="2" t="s">
        <v>37</v>
      </c>
      <c r="F25" s="2"/>
      <c r="G25" s="6">
        <v>0</v>
      </c>
      <c r="H25" s="7"/>
      <c r="I25" s="6">
        <v>13000</v>
      </c>
      <c r="J25" s="7"/>
      <c r="K25" s="6">
        <f t="shared" si="16"/>
        <v>-13000</v>
      </c>
      <c r="L25" s="7"/>
      <c r="M25" s="8">
        <f t="shared" si="17"/>
        <v>0</v>
      </c>
      <c r="N25" s="7"/>
      <c r="O25" s="6">
        <v>0</v>
      </c>
      <c r="P25" s="7"/>
      <c r="Q25" s="6">
        <v>0</v>
      </c>
      <c r="R25" s="7"/>
      <c r="S25" s="6">
        <f t="shared" si="18"/>
        <v>0</v>
      </c>
      <c r="T25" s="7"/>
      <c r="U25" s="8">
        <f t="shared" si="19"/>
        <v>0</v>
      </c>
      <c r="V25" s="7"/>
      <c r="W25" s="6">
        <v>100</v>
      </c>
      <c r="X25" s="7"/>
      <c r="Y25" s="6">
        <v>0</v>
      </c>
      <c r="Z25" s="7"/>
      <c r="AA25" s="6">
        <f t="shared" si="20"/>
        <v>100</v>
      </c>
      <c r="AB25" s="7"/>
      <c r="AC25" s="8">
        <f t="shared" si="21"/>
        <v>1</v>
      </c>
      <c r="AD25" s="7"/>
      <c r="AE25" s="6">
        <v>0</v>
      </c>
      <c r="AF25" s="7"/>
      <c r="AG25" s="6">
        <v>0</v>
      </c>
      <c r="AH25" s="7"/>
      <c r="AI25" s="6">
        <f t="shared" si="22"/>
        <v>0</v>
      </c>
      <c r="AJ25" s="7"/>
      <c r="AK25" s="8">
        <f t="shared" si="23"/>
        <v>0</v>
      </c>
      <c r="AL25" s="7"/>
      <c r="AM25" s="6">
        <v>0</v>
      </c>
      <c r="AN25" s="7"/>
      <c r="AO25" s="6">
        <v>0</v>
      </c>
      <c r="AP25" s="7"/>
      <c r="AQ25" s="6">
        <f t="shared" si="24"/>
        <v>0</v>
      </c>
      <c r="AR25" s="7"/>
      <c r="AS25" s="8">
        <f t="shared" si="25"/>
        <v>0</v>
      </c>
      <c r="AT25" s="7"/>
      <c r="AU25" s="6">
        <v>0</v>
      </c>
      <c r="AV25" s="7"/>
      <c r="AW25" s="6">
        <v>0</v>
      </c>
      <c r="AX25" s="7"/>
      <c r="AY25" s="6">
        <f t="shared" si="26"/>
        <v>0</v>
      </c>
      <c r="AZ25" s="7"/>
      <c r="BA25" s="8">
        <f t="shared" si="27"/>
        <v>0</v>
      </c>
      <c r="BB25" s="7"/>
      <c r="BC25" s="6">
        <v>0</v>
      </c>
      <c r="BD25" s="7"/>
      <c r="BE25" s="6"/>
      <c r="BF25" s="7"/>
      <c r="BG25" s="6"/>
      <c r="BH25" s="7"/>
      <c r="BI25" s="8"/>
      <c r="BJ25" s="7"/>
      <c r="BK25" s="6">
        <v>0</v>
      </c>
      <c r="BL25" s="7"/>
      <c r="BM25" s="6"/>
      <c r="BN25" s="7"/>
      <c r="BO25" s="6"/>
      <c r="BP25" s="7"/>
      <c r="BQ25" s="8"/>
      <c r="BR25" s="7"/>
      <c r="BS25" s="6">
        <v>0</v>
      </c>
      <c r="BT25" s="7"/>
      <c r="BU25" s="6"/>
      <c r="BV25" s="7"/>
      <c r="BW25" s="6"/>
      <c r="BX25" s="7"/>
      <c r="BY25" s="8"/>
      <c r="BZ25" s="7"/>
      <c r="CA25" s="6">
        <v>0</v>
      </c>
      <c r="CB25" s="7"/>
      <c r="CC25" s="6"/>
      <c r="CD25" s="7"/>
      <c r="CE25" s="6"/>
      <c r="CF25" s="7"/>
      <c r="CG25" s="8"/>
      <c r="CH25" s="7"/>
      <c r="CI25" s="6">
        <v>0</v>
      </c>
      <c r="CJ25" s="7"/>
      <c r="CK25" s="6"/>
      <c r="CL25" s="7"/>
      <c r="CM25" s="6"/>
      <c r="CN25" s="7"/>
      <c r="CO25" s="8"/>
      <c r="CP25" s="7"/>
      <c r="CQ25" s="6">
        <v>0</v>
      </c>
      <c r="CR25" s="7"/>
      <c r="CS25" s="6"/>
      <c r="CT25" s="7"/>
      <c r="CU25" s="6"/>
      <c r="CV25" s="7"/>
      <c r="CW25" s="8"/>
      <c r="CX25" s="7"/>
      <c r="CY25" s="6">
        <f t="shared" si="28"/>
        <v>100</v>
      </c>
      <c r="CZ25" s="7"/>
      <c r="DA25" s="6">
        <f t="shared" si="29"/>
        <v>13000</v>
      </c>
      <c r="DB25" s="7"/>
      <c r="DC25" s="6">
        <f t="shared" si="1"/>
        <v>12900</v>
      </c>
      <c r="DD25" s="7"/>
      <c r="DE25" s="8">
        <f t="shared" si="30"/>
        <v>7.6899999999999998E-3</v>
      </c>
    </row>
    <row r="26" spans="1:109" x14ac:dyDescent="0.25">
      <c r="A26" s="2"/>
      <c r="B26" s="2"/>
      <c r="C26" s="2"/>
      <c r="D26" s="2"/>
      <c r="E26" s="2" t="s">
        <v>38</v>
      </c>
      <c r="F26" s="2"/>
      <c r="G26" s="6">
        <v>0</v>
      </c>
      <c r="H26" s="7"/>
      <c r="I26" s="6">
        <v>1000</v>
      </c>
      <c r="J26" s="7"/>
      <c r="K26" s="6">
        <f t="shared" si="16"/>
        <v>-1000</v>
      </c>
      <c r="L26" s="7"/>
      <c r="M26" s="8">
        <f t="shared" si="17"/>
        <v>0</v>
      </c>
      <c r="N26" s="7"/>
      <c r="O26" s="6">
        <v>0</v>
      </c>
      <c r="P26" s="7"/>
      <c r="Q26" s="6">
        <v>0</v>
      </c>
      <c r="R26" s="7"/>
      <c r="S26" s="6">
        <f t="shared" si="18"/>
        <v>0</v>
      </c>
      <c r="T26" s="7"/>
      <c r="U26" s="8">
        <f t="shared" si="19"/>
        <v>0</v>
      </c>
      <c r="V26" s="7"/>
      <c r="W26" s="6">
        <v>0</v>
      </c>
      <c r="X26" s="7"/>
      <c r="Y26" s="6">
        <v>0</v>
      </c>
      <c r="Z26" s="7"/>
      <c r="AA26" s="6">
        <f t="shared" si="20"/>
        <v>0</v>
      </c>
      <c r="AB26" s="7"/>
      <c r="AC26" s="8">
        <f t="shared" si="21"/>
        <v>0</v>
      </c>
      <c r="AD26" s="7"/>
      <c r="AE26" s="6">
        <v>0</v>
      </c>
      <c r="AF26" s="7"/>
      <c r="AG26" s="6">
        <v>0</v>
      </c>
      <c r="AH26" s="7"/>
      <c r="AI26" s="6">
        <f t="shared" si="22"/>
        <v>0</v>
      </c>
      <c r="AJ26" s="7"/>
      <c r="AK26" s="8">
        <f t="shared" si="23"/>
        <v>0</v>
      </c>
      <c r="AL26" s="7"/>
      <c r="AM26" s="6">
        <v>0</v>
      </c>
      <c r="AN26" s="7"/>
      <c r="AO26" s="6">
        <v>0</v>
      </c>
      <c r="AP26" s="7"/>
      <c r="AQ26" s="6">
        <f t="shared" si="24"/>
        <v>0</v>
      </c>
      <c r="AR26" s="7"/>
      <c r="AS26" s="8">
        <f t="shared" si="25"/>
        <v>0</v>
      </c>
      <c r="AT26" s="7"/>
      <c r="AU26" s="6">
        <v>0</v>
      </c>
      <c r="AV26" s="7"/>
      <c r="AW26" s="6">
        <v>0</v>
      </c>
      <c r="AX26" s="7"/>
      <c r="AY26" s="6">
        <f t="shared" si="26"/>
        <v>0</v>
      </c>
      <c r="AZ26" s="7"/>
      <c r="BA26" s="8">
        <f t="shared" si="27"/>
        <v>0</v>
      </c>
      <c r="BB26" s="7"/>
      <c r="BC26" s="6">
        <v>0</v>
      </c>
      <c r="BD26" s="7"/>
      <c r="BE26" s="6"/>
      <c r="BF26" s="7"/>
      <c r="BG26" s="6"/>
      <c r="BH26" s="7"/>
      <c r="BI26" s="8"/>
      <c r="BJ26" s="7"/>
      <c r="BK26" s="6">
        <v>0</v>
      </c>
      <c r="BL26" s="7"/>
      <c r="BM26" s="6"/>
      <c r="BN26" s="7"/>
      <c r="BO26" s="6"/>
      <c r="BP26" s="7"/>
      <c r="BQ26" s="8"/>
      <c r="BR26" s="7"/>
      <c r="BS26" s="6">
        <v>0</v>
      </c>
      <c r="BT26" s="7"/>
      <c r="BU26" s="6"/>
      <c r="BV26" s="7"/>
      <c r="BW26" s="6"/>
      <c r="BX26" s="7"/>
      <c r="BY26" s="8"/>
      <c r="BZ26" s="7"/>
      <c r="CA26" s="6">
        <v>0</v>
      </c>
      <c r="CB26" s="7"/>
      <c r="CC26" s="6"/>
      <c r="CD26" s="7"/>
      <c r="CE26" s="6"/>
      <c r="CF26" s="7"/>
      <c r="CG26" s="8"/>
      <c r="CH26" s="7"/>
      <c r="CI26" s="6">
        <v>0</v>
      </c>
      <c r="CJ26" s="7"/>
      <c r="CK26" s="6"/>
      <c r="CL26" s="7"/>
      <c r="CM26" s="6"/>
      <c r="CN26" s="7"/>
      <c r="CO26" s="8"/>
      <c r="CP26" s="7"/>
      <c r="CQ26" s="6">
        <v>0</v>
      </c>
      <c r="CR26" s="7"/>
      <c r="CS26" s="6"/>
      <c r="CT26" s="7"/>
      <c r="CU26" s="6"/>
      <c r="CV26" s="7"/>
      <c r="CW26" s="8"/>
      <c r="CX26" s="7"/>
      <c r="CY26" s="6">
        <f t="shared" si="28"/>
        <v>0</v>
      </c>
      <c r="CZ26" s="7"/>
      <c r="DA26" s="6">
        <f t="shared" si="29"/>
        <v>1000</v>
      </c>
      <c r="DB26" s="7"/>
      <c r="DC26" s="6">
        <f t="shared" si="1"/>
        <v>1000</v>
      </c>
      <c r="DD26" s="7"/>
      <c r="DE26" s="8">
        <f t="shared" si="30"/>
        <v>0</v>
      </c>
    </row>
    <row r="27" spans="1:109" x14ac:dyDescent="0.25">
      <c r="A27" s="2"/>
      <c r="B27" s="2"/>
      <c r="C27" s="2"/>
      <c r="D27" s="2"/>
      <c r="E27" s="2" t="s">
        <v>39</v>
      </c>
      <c r="F27" s="2"/>
      <c r="G27" s="6">
        <v>91.34</v>
      </c>
      <c r="H27" s="7"/>
      <c r="I27" s="6">
        <v>5800</v>
      </c>
      <c r="J27" s="7"/>
      <c r="K27" s="6">
        <f t="shared" si="16"/>
        <v>-5708.66</v>
      </c>
      <c r="L27" s="7"/>
      <c r="M27" s="8">
        <f t="shared" si="17"/>
        <v>1.575E-2</v>
      </c>
      <c r="N27" s="7"/>
      <c r="O27" s="6">
        <v>34.14</v>
      </c>
      <c r="P27" s="7"/>
      <c r="Q27" s="6">
        <v>0</v>
      </c>
      <c r="R27" s="7"/>
      <c r="S27" s="6">
        <f t="shared" si="18"/>
        <v>34.14</v>
      </c>
      <c r="T27" s="7"/>
      <c r="U27" s="8">
        <f t="shared" si="19"/>
        <v>1</v>
      </c>
      <c r="V27" s="7"/>
      <c r="W27" s="6">
        <v>520.39</v>
      </c>
      <c r="X27" s="7"/>
      <c r="Y27" s="6">
        <v>0</v>
      </c>
      <c r="Z27" s="7"/>
      <c r="AA27" s="6">
        <f t="shared" si="20"/>
        <v>520.39</v>
      </c>
      <c r="AB27" s="7"/>
      <c r="AC27" s="8">
        <f t="shared" si="21"/>
        <v>1</v>
      </c>
      <c r="AD27" s="7"/>
      <c r="AE27" s="6">
        <v>0</v>
      </c>
      <c r="AF27" s="7"/>
      <c r="AG27" s="6">
        <v>0</v>
      </c>
      <c r="AH27" s="7"/>
      <c r="AI27" s="6">
        <f t="shared" si="22"/>
        <v>0</v>
      </c>
      <c r="AJ27" s="7"/>
      <c r="AK27" s="8">
        <f t="shared" si="23"/>
        <v>0</v>
      </c>
      <c r="AL27" s="7"/>
      <c r="AM27" s="6">
        <v>0</v>
      </c>
      <c r="AN27" s="7"/>
      <c r="AO27" s="6">
        <v>0</v>
      </c>
      <c r="AP27" s="7"/>
      <c r="AQ27" s="6">
        <f t="shared" si="24"/>
        <v>0</v>
      </c>
      <c r="AR27" s="7"/>
      <c r="AS27" s="8">
        <f t="shared" si="25"/>
        <v>0</v>
      </c>
      <c r="AT27" s="7"/>
      <c r="AU27" s="6">
        <v>0</v>
      </c>
      <c r="AV27" s="7"/>
      <c r="AW27" s="6">
        <v>0</v>
      </c>
      <c r="AX27" s="7"/>
      <c r="AY27" s="6">
        <f t="shared" si="26"/>
        <v>0</v>
      </c>
      <c r="AZ27" s="7"/>
      <c r="BA27" s="8">
        <f t="shared" si="27"/>
        <v>0</v>
      </c>
      <c r="BB27" s="7"/>
      <c r="BC27" s="6">
        <v>0</v>
      </c>
      <c r="BD27" s="7"/>
      <c r="BE27" s="6"/>
      <c r="BF27" s="7"/>
      <c r="BG27" s="6"/>
      <c r="BH27" s="7"/>
      <c r="BI27" s="8"/>
      <c r="BJ27" s="7"/>
      <c r="BK27" s="6">
        <v>0</v>
      </c>
      <c r="BL27" s="7"/>
      <c r="BM27" s="6"/>
      <c r="BN27" s="7"/>
      <c r="BO27" s="6"/>
      <c r="BP27" s="7"/>
      <c r="BQ27" s="8"/>
      <c r="BR27" s="7"/>
      <c r="BS27" s="6">
        <v>0</v>
      </c>
      <c r="BT27" s="7"/>
      <c r="BU27" s="6"/>
      <c r="BV27" s="7"/>
      <c r="BW27" s="6"/>
      <c r="BX27" s="7"/>
      <c r="BY27" s="8"/>
      <c r="BZ27" s="7"/>
      <c r="CA27" s="6">
        <v>0</v>
      </c>
      <c r="CB27" s="7"/>
      <c r="CC27" s="6"/>
      <c r="CD27" s="7"/>
      <c r="CE27" s="6"/>
      <c r="CF27" s="7"/>
      <c r="CG27" s="8"/>
      <c r="CH27" s="7"/>
      <c r="CI27" s="6">
        <v>0</v>
      </c>
      <c r="CJ27" s="7"/>
      <c r="CK27" s="6"/>
      <c r="CL27" s="7"/>
      <c r="CM27" s="6"/>
      <c r="CN27" s="7"/>
      <c r="CO27" s="8"/>
      <c r="CP27" s="7"/>
      <c r="CQ27" s="6">
        <v>0</v>
      </c>
      <c r="CR27" s="7"/>
      <c r="CS27" s="6"/>
      <c r="CT27" s="7"/>
      <c r="CU27" s="6"/>
      <c r="CV27" s="7"/>
      <c r="CW27" s="8"/>
      <c r="CX27" s="7"/>
      <c r="CY27" s="6">
        <f t="shared" si="28"/>
        <v>645.87</v>
      </c>
      <c r="CZ27" s="7"/>
      <c r="DA27" s="6">
        <f t="shared" si="29"/>
        <v>5800</v>
      </c>
      <c r="DB27" s="7"/>
      <c r="DC27" s="6">
        <f t="shared" si="1"/>
        <v>5154.13</v>
      </c>
      <c r="DD27" s="7"/>
      <c r="DE27" s="8">
        <f t="shared" si="30"/>
        <v>0.11136</v>
      </c>
    </row>
    <row r="28" spans="1:109" x14ac:dyDescent="0.25">
      <c r="A28" s="2"/>
      <c r="B28" s="2"/>
      <c r="C28" s="2"/>
      <c r="D28" s="2"/>
      <c r="E28" s="2" t="s">
        <v>40</v>
      </c>
      <c r="F28" s="2"/>
      <c r="G28" s="6">
        <v>50</v>
      </c>
      <c r="H28" s="7"/>
      <c r="I28" s="6">
        <v>1000</v>
      </c>
      <c r="J28" s="7"/>
      <c r="K28" s="6">
        <f t="shared" si="16"/>
        <v>-950</v>
      </c>
      <c r="L28" s="7"/>
      <c r="M28" s="8">
        <f t="shared" si="17"/>
        <v>0.05</v>
      </c>
      <c r="N28" s="7"/>
      <c r="O28" s="6">
        <v>50</v>
      </c>
      <c r="P28" s="7"/>
      <c r="Q28" s="6">
        <v>0</v>
      </c>
      <c r="R28" s="7"/>
      <c r="S28" s="6">
        <f t="shared" si="18"/>
        <v>50</v>
      </c>
      <c r="T28" s="7"/>
      <c r="U28" s="8">
        <f t="shared" si="19"/>
        <v>1</v>
      </c>
      <c r="V28" s="7"/>
      <c r="W28" s="6">
        <v>0</v>
      </c>
      <c r="X28" s="7"/>
      <c r="Y28" s="6">
        <v>0</v>
      </c>
      <c r="Z28" s="7"/>
      <c r="AA28" s="6">
        <f t="shared" si="20"/>
        <v>0</v>
      </c>
      <c r="AB28" s="7"/>
      <c r="AC28" s="8">
        <f t="shared" si="21"/>
        <v>0</v>
      </c>
      <c r="AD28" s="7"/>
      <c r="AE28" s="6">
        <v>0</v>
      </c>
      <c r="AF28" s="7"/>
      <c r="AG28" s="6">
        <v>0</v>
      </c>
      <c r="AH28" s="7"/>
      <c r="AI28" s="6">
        <f t="shared" si="22"/>
        <v>0</v>
      </c>
      <c r="AJ28" s="7"/>
      <c r="AK28" s="8">
        <f t="shared" si="23"/>
        <v>0</v>
      </c>
      <c r="AL28" s="7"/>
      <c r="AM28" s="6">
        <v>0</v>
      </c>
      <c r="AN28" s="7"/>
      <c r="AO28" s="6">
        <v>0</v>
      </c>
      <c r="AP28" s="7"/>
      <c r="AQ28" s="6">
        <f t="shared" si="24"/>
        <v>0</v>
      </c>
      <c r="AR28" s="7"/>
      <c r="AS28" s="8">
        <f t="shared" si="25"/>
        <v>0</v>
      </c>
      <c r="AT28" s="7"/>
      <c r="AU28" s="6">
        <v>0</v>
      </c>
      <c r="AV28" s="7"/>
      <c r="AW28" s="6">
        <v>0</v>
      </c>
      <c r="AX28" s="7"/>
      <c r="AY28" s="6">
        <f t="shared" si="26"/>
        <v>0</v>
      </c>
      <c r="AZ28" s="7"/>
      <c r="BA28" s="8">
        <f t="shared" si="27"/>
        <v>0</v>
      </c>
      <c r="BB28" s="7"/>
      <c r="BC28" s="6">
        <v>0</v>
      </c>
      <c r="BD28" s="7"/>
      <c r="BE28" s="6"/>
      <c r="BF28" s="7"/>
      <c r="BG28" s="6"/>
      <c r="BH28" s="7"/>
      <c r="BI28" s="8"/>
      <c r="BJ28" s="7"/>
      <c r="BK28" s="6">
        <v>0</v>
      </c>
      <c r="BL28" s="7"/>
      <c r="BM28" s="6"/>
      <c r="BN28" s="7"/>
      <c r="BO28" s="6"/>
      <c r="BP28" s="7"/>
      <c r="BQ28" s="8"/>
      <c r="BR28" s="7"/>
      <c r="BS28" s="6">
        <v>0</v>
      </c>
      <c r="BT28" s="7"/>
      <c r="BU28" s="6"/>
      <c r="BV28" s="7"/>
      <c r="BW28" s="6"/>
      <c r="BX28" s="7"/>
      <c r="BY28" s="8"/>
      <c r="BZ28" s="7"/>
      <c r="CA28" s="6">
        <v>0</v>
      </c>
      <c r="CB28" s="7"/>
      <c r="CC28" s="6"/>
      <c r="CD28" s="7"/>
      <c r="CE28" s="6"/>
      <c r="CF28" s="7"/>
      <c r="CG28" s="8"/>
      <c r="CH28" s="7"/>
      <c r="CI28" s="6">
        <v>0</v>
      </c>
      <c r="CJ28" s="7"/>
      <c r="CK28" s="6"/>
      <c r="CL28" s="7"/>
      <c r="CM28" s="6"/>
      <c r="CN28" s="7"/>
      <c r="CO28" s="8"/>
      <c r="CP28" s="7"/>
      <c r="CQ28" s="6">
        <v>0</v>
      </c>
      <c r="CR28" s="7"/>
      <c r="CS28" s="6"/>
      <c r="CT28" s="7"/>
      <c r="CU28" s="6"/>
      <c r="CV28" s="7"/>
      <c r="CW28" s="8"/>
      <c r="CX28" s="7"/>
      <c r="CY28" s="6">
        <f t="shared" si="28"/>
        <v>100</v>
      </c>
      <c r="CZ28" s="7"/>
      <c r="DA28" s="6">
        <f t="shared" si="29"/>
        <v>1000</v>
      </c>
      <c r="DB28" s="7"/>
      <c r="DC28" s="6">
        <f t="shared" si="1"/>
        <v>900</v>
      </c>
      <c r="DD28" s="7"/>
      <c r="DE28" s="8">
        <f t="shared" si="30"/>
        <v>0.1</v>
      </c>
    </row>
    <row r="29" spans="1:109" x14ac:dyDescent="0.25">
      <c r="A29" s="2"/>
      <c r="B29" s="2"/>
      <c r="C29" s="2"/>
      <c r="D29" s="2"/>
      <c r="E29" s="2" t="s">
        <v>41</v>
      </c>
      <c r="F29" s="2"/>
      <c r="G29" s="6">
        <v>0</v>
      </c>
      <c r="H29" s="7"/>
      <c r="I29" s="6">
        <v>5000</v>
      </c>
      <c r="J29" s="7"/>
      <c r="K29" s="6">
        <f t="shared" si="16"/>
        <v>-5000</v>
      </c>
      <c r="L29" s="7"/>
      <c r="M29" s="8">
        <f t="shared" si="17"/>
        <v>0</v>
      </c>
      <c r="N29" s="7"/>
      <c r="O29" s="6">
        <v>0</v>
      </c>
      <c r="P29" s="7"/>
      <c r="Q29" s="6">
        <v>0</v>
      </c>
      <c r="R29" s="7"/>
      <c r="S29" s="6">
        <f t="shared" si="18"/>
        <v>0</v>
      </c>
      <c r="T29" s="7"/>
      <c r="U29" s="8">
        <f t="shared" si="19"/>
        <v>0</v>
      </c>
      <c r="V29" s="7"/>
      <c r="W29" s="6">
        <v>0</v>
      </c>
      <c r="X29" s="7"/>
      <c r="Y29" s="6">
        <v>0</v>
      </c>
      <c r="Z29" s="7"/>
      <c r="AA29" s="6">
        <f t="shared" si="20"/>
        <v>0</v>
      </c>
      <c r="AB29" s="7"/>
      <c r="AC29" s="8">
        <f t="shared" si="21"/>
        <v>0</v>
      </c>
      <c r="AD29" s="7"/>
      <c r="AE29" s="6">
        <v>0</v>
      </c>
      <c r="AF29" s="7"/>
      <c r="AG29" s="6">
        <v>0</v>
      </c>
      <c r="AH29" s="7"/>
      <c r="AI29" s="6">
        <f t="shared" si="22"/>
        <v>0</v>
      </c>
      <c r="AJ29" s="7"/>
      <c r="AK29" s="8">
        <f t="shared" si="23"/>
        <v>0</v>
      </c>
      <c r="AL29" s="7"/>
      <c r="AM29" s="6">
        <v>0</v>
      </c>
      <c r="AN29" s="7"/>
      <c r="AO29" s="6">
        <v>0</v>
      </c>
      <c r="AP29" s="7"/>
      <c r="AQ29" s="6">
        <f t="shared" si="24"/>
        <v>0</v>
      </c>
      <c r="AR29" s="7"/>
      <c r="AS29" s="8">
        <f t="shared" si="25"/>
        <v>0</v>
      </c>
      <c r="AT29" s="7"/>
      <c r="AU29" s="6">
        <v>0</v>
      </c>
      <c r="AV29" s="7"/>
      <c r="AW29" s="6">
        <v>0</v>
      </c>
      <c r="AX29" s="7"/>
      <c r="AY29" s="6">
        <f t="shared" si="26"/>
        <v>0</v>
      </c>
      <c r="AZ29" s="7"/>
      <c r="BA29" s="8">
        <f t="shared" si="27"/>
        <v>0</v>
      </c>
      <c r="BB29" s="7"/>
      <c r="BC29" s="6">
        <v>0</v>
      </c>
      <c r="BD29" s="7"/>
      <c r="BE29" s="6"/>
      <c r="BF29" s="7"/>
      <c r="BG29" s="6"/>
      <c r="BH29" s="7"/>
      <c r="BI29" s="8"/>
      <c r="BJ29" s="7"/>
      <c r="BK29" s="6">
        <v>0</v>
      </c>
      <c r="BL29" s="7"/>
      <c r="BM29" s="6"/>
      <c r="BN29" s="7"/>
      <c r="BO29" s="6"/>
      <c r="BP29" s="7"/>
      <c r="BQ29" s="8"/>
      <c r="BR29" s="7"/>
      <c r="BS29" s="6">
        <v>0</v>
      </c>
      <c r="BT29" s="7"/>
      <c r="BU29" s="6"/>
      <c r="BV29" s="7"/>
      <c r="BW29" s="6"/>
      <c r="BX29" s="7"/>
      <c r="BY29" s="8"/>
      <c r="BZ29" s="7"/>
      <c r="CA29" s="6">
        <v>0</v>
      </c>
      <c r="CB29" s="7"/>
      <c r="CC29" s="6"/>
      <c r="CD29" s="7"/>
      <c r="CE29" s="6"/>
      <c r="CF29" s="7"/>
      <c r="CG29" s="8"/>
      <c r="CH29" s="7"/>
      <c r="CI29" s="6">
        <v>0</v>
      </c>
      <c r="CJ29" s="7"/>
      <c r="CK29" s="6"/>
      <c r="CL29" s="7"/>
      <c r="CM29" s="6"/>
      <c r="CN29" s="7"/>
      <c r="CO29" s="8"/>
      <c r="CP29" s="7"/>
      <c r="CQ29" s="6">
        <v>0</v>
      </c>
      <c r="CR29" s="7"/>
      <c r="CS29" s="6"/>
      <c r="CT29" s="7"/>
      <c r="CU29" s="6"/>
      <c r="CV29" s="7"/>
      <c r="CW29" s="8"/>
      <c r="CX29" s="7"/>
      <c r="CY29" s="6">
        <f t="shared" si="28"/>
        <v>0</v>
      </c>
      <c r="CZ29" s="7"/>
      <c r="DA29" s="6">
        <f t="shared" si="29"/>
        <v>5000</v>
      </c>
      <c r="DB29" s="7"/>
      <c r="DC29" s="6">
        <f t="shared" si="1"/>
        <v>5000</v>
      </c>
      <c r="DD29" s="7"/>
      <c r="DE29" s="8">
        <f t="shared" si="30"/>
        <v>0</v>
      </c>
    </row>
    <row r="30" spans="1:109" x14ac:dyDescent="0.25">
      <c r="A30" s="2"/>
      <c r="B30" s="2"/>
      <c r="C30" s="2"/>
      <c r="D30" s="2"/>
      <c r="E30" s="2" t="s">
        <v>42</v>
      </c>
      <c r="F30" s="2"/>
      <c r="G30" s="6">
        <v>301.13</v>
      </c>
      <c r="H30" s="7"/>
      <c r="I30" s="6">
        <v>8500</v>
      </c>
      <c r="J30" s="7"/>
      <c r="K30" s="6">
        <f t="shared" si="16"/>
        <v>-8198.8700000000008</v>
      </c>
      <c r="L30" s="7"/>
      <c r="M30" s="8">
        <f t="shared" si="17"/>
        <v>3.5430000000000003E-2</v>
      </c>
      <c r="N30" s="7"/>
      <c r="O30" s="6">
        <v>0</v>
      </c>
      <c r="P30" s="7"/>
      <c r="Q30" s="6">
        <v>0</v>
      </c>
      <c r="R30" s="7"/>
      <c r="S30" s="6">
        <f t="shared" si="18"/>
        <v>0</v>
      </c>
      <c r="T30" s="7"/>
      <c r="U30" s="8">
        <f t="shared" si="19"/>
        <v>0</v>
      </c>
      <c r="V30" s="7"/>
      <c r="W30" s="6">
        <v>34.79</v>
      </c>
      <c r="X30" s="7"/>
      <c r="Y30" s="6">
        <v>0</v>
      </c>
      <c r="Z30" s="7"/>
      <c r="AA30" s="6">
        <f t="shared" si="20"/>
        <v>34.79</v>
      </c>
      <c r="AB30" s="7"/>
      <c r="AC30" s="8">
        <f t="shared" si="21"/>
        <v>1</v>
      </c>
      <c r="AD30" s="7"/>
      <c r="AE30" s="6">
        <v>0</v>
      </c>
      <c r="AF30" s="7"/>
      <c r="AG30" s="6">
        <v>0</v>
      </c>
      <c r="AH30" s="7"/>
      <c r="AI30" s="6">
        <f t="shared" si="22"/>
        <v>0</v>
      </c>
      <c r="AJ30" s="7"/>
      <c r="AK30" s="8">
        <f t="shared" si="23"/>
        <v>0</v>
      </c>
      <c r="AL30" s="7"/>
      <c r="AM30" s="6">
        <v>0</v>
      </c>
      <c r="AN30" s="7"/>
      <c r="AO30" s="6">
        <v>0</v>
      </c>
      <c r="AP30" s="7"/>
      <c r="AQ30" s="6">
        <f t="shared" si="24"/>
        <v>0</v>
      </c>
      <c r="AR30" s="7"/>
      <c r="AS30" s="8">
        <f t="shared" si="25"/>
        <v>0</v>
      </c>
      <c r="AT30" s="7"/>
      <c r="AU30" s="6">
        <v>0</v>
      </c>
      <c r="AV30" s="7"/>
      <c r="AW30" s="6">
        <v>0</v>
      </c>
      <c r="AX30" s="7"/>
      <c r="AY30" s="6">
        <f t="shared" si="26"/>
        <v>0</v>
      </c>
      <c r="AZ30" s="7"/>
      <c r="BA30" s="8">
        <f t="shared" si="27"/>
        <v>0</v>
      </c>
      <c r="BB30" s="7"/>
      <c r="BC30" s="6">
        <v>0</v>
      </c>
      <c r="BD30" s="7"/>
      <c r="BE30" s="6"/>
      <c r="BF30" s="7"/>
      <c r="BG30" s="6"/>
      <c r="BH30" s="7"/>
      <c r="BI30" s="8"/>
      <c r="BJ30" s="7"/>
      <c r="BK30" s="6">
        <v>0</v>
      </c>
      <c r="BL30" s="7"/>
      <c r="BM30" s="6"/>
      <c r="BN30" s="7"/>
      <c r="BO30" s="6"/>
      <c r="BP30" s="7"/>
      <c r="BQ30" s="8"/>
      <c r="BR30" s="7"/>
      <c r="BS30" s="6">
        <v>0</v>
      </c>
      <c r="BT30" s="7"/>
      <c r="BU30" s="6"/>
      <c r="BV30" s="7"/>
      <c r="BW30" s="6"/>
      <c r="BX30" s="7"/>
      <c r="BY30" s="8"/>
      <c r="BZ30" s="7"/>
      <c r="CA30" s="6">
        <v>0</v>
      </c>
      <c r="CB30" s="7"/>
      <c r="CC30" s="6"/>
      <c r="CD30" s="7"/>
      <c r="CE30" s="6"/>
      <c r="CF30" s="7"/>
      <c r="CG30" s="8"/>
      <c r="CH30" s="7"/>
      <c r="CI30" s="6">
        <v>0</v>
      </c>
      <c r="CJ30" s="7"/>
      <c r="CK30" s="6"/>
      <c r="CL30" s="7"/>
      <c r="CM30" s="6"/>
      <c r="CN30" s="7"/>
      <c r="CO30" s="8"/>
      <c r="CP30" s="7"/>
      <c r="CQ30" s="6">
        <v>0</v>
      </c>
      <c r="CR30" s="7"/>
      <c r="CS30" s="6"/>
      <c r="CT30" s="7"/>
      <c r="CU30" s="6"/>
      <c r="CV30" s="7"/>
      <c r="CW30" s="8"/>
      <c r="CX30" s="7"/>
      <c r="CY30" s="6">
        <f t="shared" si="28"/>
        <v>335.92</v>
      </c>
      <c r="CZ30" s="7"/>
      <c r="DA30" s="6">
        <f t="shared" si="29"/>
        <v>8500</v>
      </c>
      <c r="DB30" s="7"/>
      <c r="DC30" s="6">
        <f t="shared" si="1"/>
        <v>8164.08</v>
      </c>
      <c r="DD30" s="7"/>
      <c r="DE30" s="8">
        <f t="shared" si="30"/>
        <v>3.952E-2</v>
      </c>
    </row>
    <row r="31" spans="1:109" x14ac:dyDescent="0.25">
      <c r="A31" s="2"/>
      <c r="B31" s="2"/>
      <c r="C31" s="2"/>
      <c r="D31" s="2"/>
      <c r="E31" s="2" t="s">
        <v>43</v>
      </c>
      <c r="F31" s="2"/>
      <c r="G31" s="6">
        <v>78</v>
      </c>
      <c r="H31" s="7"/>
      <c r="I31" s="6">
        <v>500</v>
      </c>
      <c r="J31" s="7"/>
      <c r="K31" s="6">
        <f t="shared" si="16"/>
        <v>-422</v>
      </c>
      <c r="L31" s="7"/>
      <c r="M31" s="8">
        <f t="shared" si="17"/>
        <v>0.156</v>
      </c>
      <c r="N31" s="7"/>
      <c r="O31" s="6">
        <v>0</v>
      </c>
      <c r="P31" s="7"/>
      <c r="Q31" s="6">
        <v>0</v>
      </c>
      <c r="R31" s="7"/>
      <c r="S31" s="6">
        <f t="shared" si="18"/>
        <v>0</v>
      </c>
      <c r="T31" s="7"/>
      <c r="U31" s="8">
        <f t="shared" si="19"/>
        <v>0</v>
      </c>
      <c r="V31" s="7"/>
      <c r="W31" s="6">
        <v>0</v>
      </c>
      <c r="X31" s="7"/>
      <c r="Y31" s="6">
        <v>0</v>
      </c>
      <c r="Z31" s="7"/>
      <c r="AA31" s="6">
        <f t="shared" si="20"/>
        <v>0</v>
      </c>
      <c r="AB31" s="7"/>
      <c r="AC31" s="8">
        <f t="shared" si="21"/>
        <v>0</v>
      </c>
      <c r="AD31" s="7"/>
      <c r="AE31" s="6">
        <v>0</v>
      </c>
      <c r="AF31" s="7"/>
      <c r="AG31" s="6">
        <v>0</v>
      </c>
      <c r="AH31" s="7"/>
      <c r="AI31" s="6">
        <f t="shared" si="22"/>
        <v>0</v>
      </c>
      <c r="AJ31" s="7"/>
      <c r="AK31" s="8">
        <f t="shared" si="23"/>
        <v>0</v>
      </c>
      <c r="AL31" s="7"/>
      <c r="AM31" s="6">
        <v>0</v>
      </c>
      <c r="AN31" s="7"/>
      <c r="AO31" s="6">
        <v>0</v>
      </c>
      <c r="AP31" s="7"/>
      <c r="AQ31" s="6">
        <f t="shared" si="24"/>
        <v>0</v>
      </c>
      <c r="AR31" s="7"/>
      <c r="AS31" s="8">
        <f t="shared" si="25"/>
        <v>0</v>
      </c>
      <c r="AT31" s="7"/>
      <c r="AU31" s="6">
        <v>0</v>
      </c>
      <c r="AV31" s="7"/>
      <c r="AW31" s="6">
        <v>0</v>
      </c>
      <c r="AX31" s="7"/>
      <c r="AY31" s="6">
        <f t="shared" si="26"/>
        <v>0</v>
      </c>
      <c r="AZ31" s="7"/>
      <c r="BA31" s="8">
        <f t="shared" si="27"/>
        <v>0</v>
      </c>
      <c r="BB31" s="7"/>
      <c r="BC31" s="6">
        <v>0</v>
      </c>
      <c r="BD31" s="7"/>
      <c r="BE31" s="6"/>
      <c r="BF31" s="7"/>
      <c r="BG31" s="6"/>
      <c r="BH31" s="7"/>
      <c r="BI31" s="8"/>
      <c r="BJ31" s="7"/>
      <c r="BK31" s="6">
        <v>0</v>
      </c>
      <c r="BL31" s="7"/>
      <c r="BM31" s="6"/>
      <c r="BN31" s="7"/>
      <c r="BO31" s="6"/>
      <c r="BP31" s="7"/>
      <c r="BQ31" s="8"/>
      <c r="BR31" s="7"/>
      <c r="BS31" s="6">
        <v>0</v>
      </c>
      <c r="BT31" s="7"/>
      <c r="BU31" s="6"/>
      <c r="BV31" s="7"/>
      <c r="BW31" s="6"/>
      <c r="BX31" s="7"/>
      <c r="BY31" s="8"/>
      <c r="BZ31" s="7"/>
      <c r="CA31" s="6">
        <v>0</v>
      </c>
      <c r="CB31" s="7"/>
      <c r="CC31" s="6"/>
      <c r="CD31" s="7"/>
      <c r="CE31" s="6"/>
      <c r="CF31" s="7"/>
      <c r="CG31" s="8"/>
      <c r="CH31" s="7"/>
      <c r="CI31" s="6">
        <v>0</v>
      </c>
      <c r="CJ31" s="7"/>
      <c r="CK31" s="6"/>
      <c r="CL31" s="7"/>
      <c r="CM31" s="6"/>
      <c r="CN31" s="7"/>
      <c r="CO31" s="8"/>
      <c r="CP31" s="7"/>
      <c r="CQ31" s="6">
        <v>0</v>
      </c>
      <c r="CR31" s="7"/>
      <c r="CS31" s="6"/>
      <c r="CT31" s="7"/>
      <c r="CU31" s="6"/>
      <c r="CV31" s="7"/>
      <c r="CW31" s="8"/>
      <c r="CX31" s="7"/>
      <c r="CY31" s="6">
        <f t="shared" si="28"/>
        <v>78</v>
      </c>
      <c r="CZ31" s="7"/>
      <c r="DA31" s="6">
        <f t="shared" si="29"/>
        <v>500</v>
      </c>
      <c r="DB31" s="7"/>
      <c r="DC31" s="6">
        <f t="shared" si="1"/>
        <v>422</v>
      </c>
      <c r="DD31" s="7"/>
      <c r="DE31" s="8">
        <f t="shared" si="30"/>
        <v>0.156</v>
      </c>
    </row>
    <row r="32" spans="1:109" x14ac:dyDescent="0.25">
      <c r="A32" s="2"/>
      <c r="B32" s="2"/>
      <c r="C32" s="2"/>
      <c r="D32" s="2"/>
      <c r="E32" s="2" t="s">
        <v>44</v>
      </c>
      <c r="F32" s="2"/>
      <c r="G32" s="6">
        <v>0</v>
      </c>
      <c r="H32" s="7"/>
      <c r="I32" s="6">
        <v>10000</v>
      </c>
      <c r="J32" s="7"/>
      <c r="K32" s="6">
        <f t="shared" si="16"/>
        <v>-10000</v>
      </c>
      <c r="L32" s="7"/>
      <c r="M32" s="8">
        <f t="shared" si="17"/>
        <v>0</v>
      </c>
      <c r="N32" s="7"/>
      <c r="O32" s="6">
        <v>3343.58</v>
      </c>
      <c r="P32" s="7"/>
      <c r="Q32" s="6">
        <v>0</v>
      </c>
      <c r="R32" s="7"/>
      <c r="S32" s="6">
        <f t="shared" si="18"/>
        <v>3343.58</v>
      </c>
      <c r="T32" s="7"/>
      <c r="U32" s="8">
        <f t="shared" si="19"/>
        <v>1</v>
      </c>
      <c r="V32" s="7"/>
      <c r="W32" s="6">
        <v>0</v>
      </c>
      <c r="X32" s="7"/>
      <c r="Y32" s="6">
        <v>0</v>
      </c>
      <c r="Z32" s="7"/>
      <c r="AA32" s="6">
        <f t="shared" si="20"/>
        <v>0</v>
      </c>
      <c r="AB32" s="7"/>
      <c r="AC32" s="8">
        <f t="shared" si="21"/>
        <v>0</v>
      </c>
      <c r="AD32" s="7"/>
      <c r="AE32" s="6">
        <v>0</v>
      </c>
      <c r="AF32" s="7"/>
      <c r="AG32" s="6">
        <v>0</v>
      </c>
      <c r="AH32" s="7"/>
      <c r="AI32" s="6">
        <f t="shared" si="22"/>
        <v>0</v>
      </c>
      <c r="AJ32" s="7"/>
      <c r="AK32" s="8">
        <f t="shared" si="23"/>
        <v>0</v>
      </c>
      <c r="AL32" s="7"/>
      <c r="AM32" s="6">
        <v>0</v>
      </c>
      <c r="AN32" s="7"/>
      <c r="AO32" s="6">
        <v>0</v>
      </c>
      <c r="AP32" s="7"/>
      <c r="AQ32" s="6">
        <f t="shared" si="24"/>
        <v>0</v>
      </c>
      <c r="AR32" s="7"/>
      <c r="AS32" s="8">
        <f t="shared" si="25"/>
        <v>0</v>
      </c>
      <c r="AT32" s="7"/>
      <c r="AU32" s="6">
        <v>0</v>
      </c>
      <c r="AV32" s="7"/>
      <c r="AW32" s="6">
        <v>0</v>
      </c>
      <c r="AX32" s="7"/>
      <c r="AY32" s="6">
        <f t="shared" si="26"/>
        <v>0</v>
      </c>
      <c r="AZ32" s="7"/>
      <c r="BA32" s="8">
        <f t="shared" si="27"/>
        <v>0</v>
      </c>
      <c r="BB32" s="7"/>
      <c r="BC32" s="6">
        <v>0</v>
      </c>
      <c r="BD32" s="7"/>
      <c r="BE32" s="6"/>
      <c r="BF32" s="7"/>
      <c r="BG32" s="6"/>
      <c r="BH32" s="7"/>
      <c r="BI32" s="8"/>
      <c r="BJ32" s="7"/>
      <c r="BK32" s="6">
        <v>0</v>
      </c>
      <c r="BL32" s="7"/>
      <c r="BM32" s="6"/>
      <c r="BN32" s="7"/>
      <c r="BO32" s="6"/>
      <c r="BP32" s="7"/>
      <c r="BQ32" s="8"/>
      <c r="BR32" s="7"/>
      <c r="BS32" s="6">
        <v>0</v>
      </c>
      <c r="BT32" s="7"/>
      <c r="BU32" s="6"/>
      <c r="BV32" s="7"/>
      <c r="BW32" s="6"/>
      <c r="BX32" s="7"/>
      <c r="BY32" s="8"/>
      <c r="BZ32" s="7"/>
      <c r="CA32" s="6">
        <v>0</v>
      </c>
      <c r="CB32" s="7"/>
      <c r="CC32" s="6"/>
      <c r="CD32" s="7"/>
      <c r="CE32" s="6"/>
      <c r="CF32" s="7"/>
      <c r="CG32" s="8"/>
      <c r="CH32" s="7"/>
      <c r="CI32" s="6">
        <v>0</v>
      </c>
      <c r="CJ32" s="7"/>
      <c r="CK32" s="6"/>
      <c r="CL32" s="7"/>
      <c r="CM32" s="6"/>
      <c r="CN32" s="7"/>
      <c r="CO32" s="8"/>
      <c r="CP32" s="7"/>
      <c r="CQ32" s="6">
        <v>0</v>
      </c>
      <c r="CR32" s="7"/>
      <c r="CS32" s="6"/>
      <c r="CT32" s="7"/>
      <c r="CU32" s="6"/>
      <c r="CV32" s="7"/>
      <c r="CW32" s="8"/>
      <c r="CX32" s="7"/>
      <c r="CY32" s="6">
        <f t="shared" si="28"/>
        <v>3343.58</v>
      </c>
      <c r="CZ32" s="7"/>
      <c r="DA32" s="6">
        <f t="shared" si="29"/>
        <v>10000</v>
      </c>
      <c r="DB32" s="7"/>
      <c r="DC32" s="6">
        <f t="shared" si="1"/>
        <v>6656.42</v>
      </c>
      <c r="DD32" s="7"/>
      <c r="DE32" s="28">
        <f t="shared" si="30"/>
        <v>0.33435999999999999</v>
      </c>
    </row>
    <row r="33" spans="1:109" x14ac:dyDescent="0.25">
      <c r="A33" s="2"/>
      <c r="B33" s="2"/>
      <c r="C33" s="2"/>
      <c r="D33" s="2"/>
      <c r="E33" s="2" t="s">
        <v>45</v>
      </c>
      <c r="F33" s="2"/>
      <c r="G33" s="6">
        <v>0</v>
      </c>
      <c r="H33" s="7"/>
      <c r="I33" s="6">
        <v>0</v>
      </c>
      <c r="J33" s="7"/>
      <c r="K33" s="6">
        <f t="shared" si="16"/>
        <v>0</v>
      </c>
      <c r="L33" s="7"/>
      <c r="M33" s="8">
        <f t="shared" si="17"/>
        <v>0</v>
      </c>
      <c r="N33" s="7"/>
      <c r="O33" s="6">
        <v>0</v>
      </c>
      <c r="P33" s="7"/>
      <c r="Q33" s="6">
        <v>0</v>
      </c>
      <c r="R33" s="7"/>
      <c r="S33" s="6">
        <f t="shared" si="18"/>
        <v>0</v>
      </c>
      <c r="T33" s="7"/>
      <c r="U33" s="8">
        <f t="shared" si="19"/>
        <v>0</v>
      </c>
      <c r="V33" s="7"/>
      <c r="W33" s="6">
        <v>0</v>
      </c>
      <c r="X33" s="7"/>
      <c r="Y33" s="6">
        <v>0</v>
      </c>
      <c r="Z33" s="7"/>
      <c r="AA33" s="6">
        <f t="shared" si="20"/>
        <v>0</v>
      </c>
      <c r="AB33" s="7"/>
      <c r="AC33" s="8">
        <f t="shared" si="21"/>
        <v>0</v>
      </c>
      <c r="AD33" s="7"/>
      <c r="AE33" s="6">
        <v>0</v>
      </c>
      <c r="AF33" s="7"/>
      <c r="AG33" s="6">
        <v>0</v>
      </c>
      <c r="AH33" s="7"/>
      <c r="AI33" s="6">
        <f t="shared" si="22"/>
        <v>0</v>
      </c>
      <c r="AJ33" s="7"/>
      <c r="AK33" s="8">
        <f t="shared" si="23"/>
        <v>0</v>
      </c>
      <c r="AL33" s="7"/>
      <c r="AM33" s="6">
        <v>0</v>
      </c>
      <c r="AN33" s="7"/>
      <c r="AO33" s="6">
        <v>0</v>
      </c>
      <c r="AP33" s="7"/>
      <c r="AQ33" s="6">
        <f t="shared" si="24"/>
        <v>0</v>
      </c>
      <c r="AR33" s="7"/>
      <c r="AS33" s="8">
        <f t="shared" si="25"/>
        <v>0</v>
      </c>
      <c r="AT33" s="7"/>
      <c r="AU33" s="6">
        <v>0</v>
      </c>
      <c r="AV33" s="7"/>
      <c r="AW33" s="6">
        <v>0</v>
      </c>
      <c r="AX33" s="7"/>
      <c r="AY33" s="6">
        <f t="shared" si="26"/>
        <v>0</v>
      </c>
      <c r="AZ33" s="7"/>
      <c r="BA33" s="8">
        <f t="shared" si="27"/>
        <v>0</v>
      </c>
      <c r="BB33" s="7"/>
      <c r="BC33" s="6">
        <v>0</v>
      </c>
      <c r="BD33" s="7"/>
      <c r="BE33" s="6"/>
      <c r="BF33" s="7"/>
      <c r="BG33" s="6"/>
      <c r="BH33" s="7"/>
      <c r="BI33" s="8"/>
      <c r="BJ33" s="7"/>
      <c r="BK33" s="6">
        <v>0</v>
      </c>
      <c r="BL33" s="7"/>
      <c r="BM33" s="6"/>
      <c r="BN33" s="7"/>
      <c r="BO33" s="6"/>
      <c r="BP33" s="7"/>
      <c r="BQ33" s="8"/>
      <c r="BR33" s="7"/>
      <c r="BS33" s="6">
        <v>0</v>
      </c>
      <c r="BT33" s="7"/>
      <c r="BU33" s="6"/>
      <c r="BV33" s="7"/>
      <c r="BW33" s="6"/>
      <c r="BX33" s="7"/>
      <c r="BY33" s="8"/>
      <c r="BZ33" s="7"/>
      <c r="CA33" s="6">
        <v>0</v>
      </c>
      <c r="CB33" s="7"/>
      <c r="CC33" s="6"/>
      <c r="CD33" s="7"/>
      <c r="CE33" s="6"/>
      <c r="CF33" s="7"/>
      <c r="CG33" s="8"/>
      <c r="CH33" s="7"/>
      <c r="CI33" s="6">
        <v>0</v>
      </c>
      <c r="CJ33" s="7"/>
      <c r="CK33" s="6"/>
      <c r="CL33" s="7"/>
      <c r="CM33" s="6"/>
      <c r="CN33" s="7"/>
      <c r="CO33" s="8"/>
      <c r="CP33" s="7"/>
      <c r="CQ33" s="6">
        <v>0</v>
      </c>
      <c r="CR33" s="7"/>
      <c r="CS33" s="6"/>
      <c r="CT33" s="7"/>
      <c r="CU33" s="6"/>
      <c r="CV33" s="7"/>
      <c r="CW33" s="8"/>
      <c r="CX33" s="7"/>
      <c r="CY33" s="6">
        <f t="shared" si="28"/>
        <v>0</v>
      </c>
      <c r="CZ33" s="7"/>
      <c r="DA33" s="6">
        <f t="shared" si="29"/>
        <v>0</v>
      </c>
      <c r="DB33" s="7"/>
      <c r="DC33" s="6">
        <f t="shared" si="1"/>
        <v>0</v>
      </c>
      <c r="DD33" s="7"/>
      <c r="DE33" s="8">
        <f t="shared" si="30"/>
        <v>0</v>
      </c>
    </row>
    <row r="34" spans="1:109" x14ac:dyDescent="0.25">
      <c r="A34" s="2"/>
      <c r="B34" s="2"/>
      <c r="C34" s="2"/>
      <c r="D34" s="2"/>
      <c r="E34" s="2" t="s">
        <v>46</v>
      </c>
      <c r="F34" s="2"/>
      <c r="G34" s="6">
        <v>133.75</v>
      </c>
      <c r="H34" s="7"/>
      <c r="I34" s="6">
        <v>900</v>
      </c>
      <c r="J34" s="7"/>
      <c r="K34" s="6">
        <f t="shared" si="16"/>
        <v>-766.25</v>
      </c>
      <c r="L34" s="7"/>
      <c r="M34" s="8">
        <f t="shared" si="17"/>
        <v>0.14860999999999999</v>
      </c>
      <c r="N34" s="7"/>
      <c r="O34" s="6">
        <v>65</v>
      </c>
      <c r="P34" s="7"/>
      <c r="Q34" s="6">
        <v>0</v>
      </c>
      <c r="R34" s="7"/>
      <c r="S34" s="6">
        <f t="shared" si="18"/>
        <v>65</v>
      </c>
      <c r="T34" s="7"/>
      <c r="U34" s="8">
        <f t="shared" si="19"/>
        <v>1</v>
      </c>
      <c r="V34" s="7"/>
      <c r="W34" s="6">
        <v>0</v>
      </c>
      <c r="X34" s="7"/>
      <c r="Y34" s="6">
        <v>0</v>
      </c>
      <c r="Z34" s="7"/>
      <c r="AA34" s="6">
        <f t="shared" si="20"/>
        <v>0</v>
      </c>
      <c r="AB34" s="7"/>
      <c r="AC34" s="8">
        <f t="shared" si="21"/>
        <v>0</v>
      </c>
      <c r="AD34" s="7"/>
      <c r="AE34" s="6">
        <v>0</v>
      </c>
      <c r="AF34" s="7"/>
      <c r="AG34" s="6">
        <v>0</v>
      </c>
      <c r="AH34" s="7"/>
      <c r="AI34" s="6">
        <f t="shared" si="22"/>
        <v>0</v>
      </c>
      <c r="AJ34" s="7"/>
      <c r="AK34" s="8">
        <f t="shared" si="23"/>
        <v>0</v>
      </c>
      <c r="AL34" s="7"/>
      <c r="AM34" s="6">
        <v>0</v>
      </c>
      <c r="AN34" s="7"/>
      <c r="AO34" s="6">
        <v>0</v>
      </c>
      <c r="AP34" s="7"/>
      <c r="AQ34" s="6">
        <f t="shared" si="24"/>
        <v>0</v>
      </c>
      <c r="AR34" s="7"/>
      <c r="AS34" s="8">
        <f t="shared" si="25"/>
        <v>0</v>
      </c>
      <c r="AT34" s="7"/>
      <c r="AU34" s="6">
        <v>0</v>
      </c>
      <c r="AV34" s="7"/>
      <c r="AW34" s="6">
        <v>0</v>
      </c>
      <c r="AX34" s="7"/>
      <c r="AY34" s="6">
        <f t="shared" si="26"/>
        <v>0</v>
      </c>
      <c r="AZ34" s="7"/>
      <c r="BA34" s="8">
        <f t="shared" si="27"/>
        <v>0</v>
      </c>
      <c r="BB34" s="7"/>
      <c r="BC34" s="6">
        <v>0</v>
      </c>
      <c r="BD34" s="7"/>
      <c r="BE34" s="6"/>
      <c r="BF34" s="7"/>
      <c r="BG34" s="6"/>
      <c r="BH34" s="7"/>
      <c r="BI34" s="8"/>
      <c r="BJ34" s="7"/>
      <c r="BK34" s="6">
        <v>0</v>
      </c>
      <c r="BL34" s="7"/>
      <c r="BM34" s="6"/>
      <c r="BN34" s="7"/>
      <c r="BO34" s="6"/>
      <c r="BP34" s="7"/>
      <c r="BQ34" s="8"/>
      <c r="BR34" s="7"/>
      <c r="BS34" s="6">
        <v>0</v>
      </c>
      <c r="BT34" s="7"/>
      <c r="BU34" s="6"/>
      <c r="BV34" s="7"/>
      <c r="BW34" s="6"/>
      <c r="BX34" s="7"/>
      <c r="BY34" s="8"/>
      <c r="BZ34" s="7"/>
      <c r="CA34" s="6">
        <v>0</v>
      </c>
      <c r="CB34" s="7"/>
      <c r="CC34" s="6"/>
      <c r="CD34" s="7"/>
      <c r="CE34" s="6"/>
      <c r="CF34" s="7"/>
      <c r="CG34" s="8"/>
      <c r="CH34" s="7"/>
      <c r="CI34" s="6">
        <v>0</v>
      </c>
      <c r="CJ34" s="7"/>
      <c r="CK34" s="6"/>
      <c r="CL34" s="7"/>
      <c r="CM34" s="6"/>
      <c r="CN34" s="7"/>
      <c r="CO34" s="8"/>
      <c r="CP34" s="7"/>
      <c r="CQ34" s="6">
        <v>0</v>
      </c>
      <c r="CR34" s="7"/>
      <c r="CS34" s="6"/>
      <c r="CT34" s="7"/>
      <c r="CU34" s="6"/>
      <c r="CV34" s="7"/>
      <c r="CW34" s="8"/>
      <c r="CX34" s="7"/>
      <c r="CY34" s="6">
        <f t="shared" si="28"/>
        <v>198.75</v>
      </c>
      <c r="CZ34" s="7"/>
      <c r="DA34" s="6">
        <f t="shared" si="29"/>
        <v>900</v>
      </c>
      <c r="DB34" s="7"/>
      <c r="DC34" s="6">
        <f t="shared" si="1"/>
        <v>701.25</v>
      </c>
      <c r="DD34" s="7"/>
      <c r="DE34" s="8">
        <f t="shared" si="30"/>
        <v>0.22083</v>
      </c>
    </row>
    <row r="35" spans="1:109" x14ac:dyDescent="0.25">
      <c r="A35" s="2"/>
      <c r="B35" s="2"/>
      <c r="C35" s="2"/>
      <c r="D35" s="2"/>
      <c r="E35" s="2" t="s">
        <v>47</v>
      </c>
      <c r="F35" s="2"/>
      <c r="G35" s="6">
        <v>433.15</v>
      </c>
      <c r="H35" s="7"/>
      <c r="I35" s="6">
        <v>12000</v>
      </c>
      <c r="J35" s="7"/>
      <c r="K35" s="6">
        <f t="shared" si="16"/>
        <v>-11566.85</v>
      </c>
      <c r="L35" s="7"/>
      <c r="M35" s="8">
        <f t="shared" si="17"/>
        <v>3.61E-2</v>
      </c>
      <c r="N35" s="7"/>
      <c r="O35" s="6">
        <v>566.07000000000005</v>
      </c>
      <c r="P35" s="7"/>
      <c r="Q35" s="6">
        <v>0</v>
      </c>
      <c r="R35" s="7"/>
      <c r="S35" s="6">
        <f t="shared" si="18"/>
        <v>566.07000000000005</v>
      </c>
      <c r="T35" s="7"/>
      <c r="U35" s="8">
        <f t="shared" si="19"/>
        <v>1</v>
      </c>
      <c r="V35" s="7"/>
      <c r="W35" s="6">
        <v>1565.57</v>
      </c>
      <c r="X35" s="7"/>
      <c r="Y35" s="6">
        <v>0</v>
      </c>
      <c r="Z35" s="7"/>
      <c r="AA35" s="6">
        <f t="shared" si="20"/>
        <v>1565.57</v>
      </c>
      <c r="AB35" s="7"/>
      <c r="AC35" s="8">
        <f t="shared" si="21"/>
        <v>1</v>
      </c>
      <c r="AD35" s="7"/>
      <c r="AE35" s="6">
        <v>0</v>
      </c>
      <c r="AF35" s="7"/>
      <c r="AG35" s="6">
        <v>0</v>
      </c>
      <c r="AH35" s="7"/>
      <c r="AI35" s="6">
        <f t="shared" si="22"/>
        <v>0</v>
      </c>
      <c r="AJ35" s="7"/>
      <c r="AK35" s="8">
        <f t="shared" si="23"/>
        <v>0</v>
      </c>
      <c r="AL35" s="7"/>
      <c r="AM35" s="6">
        <v>0</v>
      </c>
      <c r="AN35" s="7"/>
      <c r="AO35" s="6">
        <v>0</v>
      </c>
      <c r="AP35" s="7"/>
      <c r="AQ35" s="6">
        <f t="shared" si="24"/>
        <v>0</v>
      </c>
      <c r="AR35" s="7"/>
      <c r="AS35" s="8">
        <f t="shared" si="25"/>
        <v>0</v>
      </c>
      <c r="AT35" s="7"/>
      <c r="AU35" s="6">
        <v>0</v>
      </c>
      <c r="AV35" s="7"/>
      <c r="AW35" s="6">
        <v>0</v>
      </c>
      <c r="AX35" s="7"/>
      <c r="AY35" s="6">
        <f t="shared" si="26"/>
        <v>0</v>
      </c>
      <c r="AZ35" s="7"/>
      <c r="BA35" s="8">
        <f t="shared" si="27"/>
        <v>0</v>
      </c>
      <c r="BB35" s="7"/>
      <c r="BC35" s="6">
        <v>0</v>
      </c>
      <c r="BD35" s="7"/>
      <c r="BE35" s="6"/>
      <c r="BF35" s="7"/>
      <c r="BG35" s="6"/>
      <c r="BH35" s="7"/>
      <c r="BI35" s="8"/>
      <c r="BJ35" s="7"/>
      <c r="BK35" s="6">
        <v>0</v>
      </c>
      <c r="BL35" s="7"/>
      <c r="BM35" s="6"/>
      <c r="BN35" s="7"/>
      <c r="BO35" s="6"/>
      <c r="BP35" s="7"/>
      <c r="BQ35" s="8"/>
      <c r="BR35" s="7"/>
      <c r="BS35" s="6">
        <v>0</v>
      </c>
      <c r="BT35" s="7"/>
      <c r="BU35" s="6"/>
      <c r="BV35" s="7"/>
      <c r="BW35" s="6"/>
      <c r="BX35" s="7"/>
      <c r="BY35" s="8"/>
      <c r="BZ35" s="7"/>
      <c r="CA35" s="6">
        <v>0</v>
      </c>
      <c r="CB35" s="7"/>
      <c r="CC35" s="6"/>
      <c r="CD35" s="7"/>
      <c r="CE35" s="6"/>
      <c r="CF35" s="7"/>
      <c r="CG35" s="8"/>
      <c r="CH35" s="7"/>
      <c r="CI35" s="6">
        <v>0</v>
      </c>
      <c r="CJ35" s="7"/>
      <c r="CK35" s="6"/>
      <c r="CL35" s="7"/>
      <c r="CM35" s="6"/>
      <c r="CN35" s="7"/>
      <c r="CO35" s="8"/>
      <c r="CP35" s="7"/>
      <c r="CQ35" s="6">
        <v>0</v>
      </c>
      <c r="CR35" s="7"/>
      <c r="CS35" s="6"/>
      <c r="CT35" s="7"/>
      <c r="CU35" s="6"/>
      <c r="CV35" s="7"/>
      <c r="CW35" s="8"/>
      <c r="CX35" s="7"/>
      <c r="CY35" s="6">
        <f t="shared" si="28"/>
        <v>2564.79</v>
      </c>
      <c r="CZ35" s="7"/>
      <c r="DA35" s="6">
        <f t="shared" si="29"/>
        <v>12000</v>
      </c>
      <c r="DB35" s="7"/>
      <c r="DC35" s="6">
        <f t="shared" si="1"/>
        <v>9435.2099999999991</v>
      </c>
      <c r="DD35" s="7"/>
      <c r="DE35" s="8">
        <f t="shared" si="30"/>
        <v>0.21373</v>
      </c>
    </row>
    <row r="36" spans="1:109" x14ac:dyDescent="0.25">
      <c r="A36" s="2"/>
      <c r="B36" s="2"/>
      <c r="C36" s="2"/>
      <c r="D36" s="2"/>
      <c r="E36" s="2" t="s">
        <v>48</v>
      </c>
      <c r="F36" s="2"/>
      <c r="G36" s="6">
        <v>134.62</v>
      </c>
      <c r="H36" s="7"/>
      <c r="I36" s="6">
        <v>5000</v>
      </c>
      <c r="J36" s="7"/>
      <c r="K36" s="6">
        <f t="shared" si="16"/>
        <v>-4865.38</v>
      </c>
      <c r="L36" s="7"/>
      <c r="M36" s="8">
        <f t="shared" si="17"/>
        <v>2.6919999999999999E-2</v>
      </c>
      <c r="N36" s="7"/>
      <c r="O36" s="6">
        <v>422.78</v>
      </c>
      <c r="P36" s="7"/>
      <c r="Q36" s="6">
        <v>0</v>
      </c>
      <c r="R36" s="7"/>
      <c r="S36" s="6">
        <f t="shared" si="18"/>
        <v>422.78</v>
      </c>
      <c r="T36" s="7"/>
      <c r="U36" s="8">
        <f t="shared" si="19"/>
        <v>1</v>
      </c>
      <c r="V36" s="7"/>
      <c r="W36" s="6">
        <v>474.12</v>
      </c>
      <c r="X36" s="7"/>
      <c r="Y36" s="6">
        <v>0</v>
      </c>
      <c r="Z36" s="7"/>
      <c r="AA36" s="6">
        <f t="shared" si="20"/>
        <v>474.12</v>
      </c>
      <c r="AB36" s="7"/>
      <c r="AC36" s="8">
        <f t="shared" si="21"/>
        <v>1</v>
      </c>
      <c r="AD36" s="7"/>
      <c r="AE36" s="6">
        <v>0</v>
      </c>
      <c r="AF36" s="7"/>
      <c r="AG36" s="6">
        <v>0</v>
      </c>
      <c r="AH36" s="7"/>
      <c r="AI36" s="6">
        <f t="shared" si="22"/>
        <v>0</v>
      </c>
      <c r="AJ36" s="7"/>
      <c r="AK36" s="8">
        <f t="shared" si="23"/>
        <v>0</v>
      </c>
      <c r="AL36" s="7"/>
      <c r="AM36" s="6">
        <v>0</v>
      </c>
      <c r="AN36" s="7"/>
      <c r="AO36" s="6">
        <v>0</v>
      </c>
      <c r="AP36" s="7"/>
      <c r="AQ36" s="6">
        <f t="shared" si="24"/>
        <v>0</v>
      </c>
      <c r="AR36" s="7"/>
      <c r="AS36" s="8">
        <f t="shared" si="25"/>
        <v>0</v>
      </c>
      <c r="AT36" s="7"/>
      <c r="AU36" s="6">
        <v>0</v>
      </c>
      <c r="AV36" s="7"/>
      <c r="AW36" s="6">
        <v>0</v>
      </c>
      <c r="AX36" s="7"/>
      <c r="AY36" s="6">
        <f t="shared" si="26"/>
        <v>0</v>
      </c>
      <c r="AZ36" s="7"/>
      <c r="BA36" s="8">
        <f t="shared" si="27"/>
        <v>0</v>
      </c>
      <c r="BB36" s="7"/>
      <c r="BC36" s="6">
        <v>0</v>
      </c>
      <c r="BD36" s="7"/>
      <c r="BE36" s="6"/>
      <c r="BF36" s="7"/>
      <c r="BG36" s="6"/>
      <c r="BH36" s="7"/>
      <c r="BI36" s="8"/>
      <c r="BJ36" s="7"/>
      <c r="BK36" s="6">
        <v>0</v>
      </c>
      <c r="BL36" s="7"/>
      <c r="BM36" s="6"/>
      <c r="BN36" s="7"/>
      <c r="BO36" s="6"/>
      <c r="BP36" s="7"/>
      <c r="BQ36" s="8"/>
      <c r="BR36" s="7"/>
      <c r="BS36" s="6">
        <v>0</v>
      </c>
      <c r="BT36" s="7"/>
      <c r="BU36" s="6"/>
      <c r="BV36" s="7"/>
      <c r="BW36" s="6"/>
      <c r="BX36" s="7"/>
      <c r="BY36" s="8"/>
      <c r="BZ36" s="7"/>
      <c r="CA36" s="6">
        <v>0</v>
      </c>
      <c r="CB36" s="7"/>
      <c r="CC36" s="6"/>
      <c r="CD36" s="7"/>
      <c r="CE36" s="6"/>
      <c r="CF36" s="7"/>
      <c r="CG36" s="8"/>
      <c r="CH36" s="7"/>
      <c r="CI36" s="6">
        <v>0</v>
      </c>
      <c r="CJ36" s="7"/>
      <c r="CK36" s="6"/>
      <c r="CL36" s="7"/>
      <c r="CM36" s="6"/>
      <c r="CN36" s="7"/>
      <c r="CO36" s="8"/>
      <c r="CP36" s="7"/>
      <c r="CQ36" s="6">
        <v>0</v>
      </c>
      <c r="CR36" s="7"/>
      <c r="CS36" s="6"/>
      <c r="CT36" s="7"/>
      <c r="CU36" s="6"/>
      <c r="CV36" s="7"/>
      <c r="CW36" s="8"/>
      <c r="CX36" s="7"/>
      <c r="CY36" s="6">
        <f t="shared" si="28"/>
        <v>1031.52</v>
      </c>
      <c r="CZ36" s="7"/>
      <c r="DA36" s="6">
        <f t="shared" si="29"/>
        <v>5000</v>
      </c>
      <c r="DB36" s="7"/>
      <c r="DC36" s="6">
        <f t="shared" si="1"/>
        <v>3968.48</v>
      </c>
      <c r="DD36" s="7"/>
      <c r="DE36" s="8">
        <f t="shared" si="30"/>
        <v>0.20630000000000001</v>
      </c>
    </row>
    <row r="37" spans="1:109" x14ac:dyDescent="0.25">
      <c r="A37" s="2"/>
      <c r="B37" s="2"/>
      <c r="C37" s="2"/>
      <c r="D37" s="2"/>
      <c r="E37" s="2" t="s">
        <v>49</v>
      </c>
      <c r="F37" s="2"/>
      <c r="G37" s="6">
        <v>0</v>
      </c>
      <c r="H37" s="7"/>
      <c r="I37" s="6">
        <v>2500</v>
      </c>
      <c r="J37" s="7"/>
      <c r="K37" s="6">
        <f t="shared" si="16"/>
        <v>-2500</v>
      </c>
      <c r="L37" s="7"/>
      <c r="M37" s="8">
        <f t="shared" si="17"/>
        <v>0</v>
      </c>
      <c r="N37" s="7"/>
      <c r="O37" s="6">
        <v>0</v>
      </c>
      <c r="P37" s="7"/>
      <c r="Q37" s="6">
        <v>0</v>
      </c>
      <c r="R37" s="7"/>
      <c r="S37" s="6">
        <f t="shared" si="18"/>
        <v>0</v>
      </c>
      <c r="T37" s="7"/>
      <c r="U37" s="8">
        <f t="shared" si="19"/>
        <v>0</v>
      </c>
      <c r="V37" s="7"/>
      <c r="W37" s="6">
        <v>0</v>
      </c>
      <c r="X37" s="7"/>
      <c r="Y37" s="6">
        <v>0</v>
      </c>
      <c r="Z37" s="7"/>
      <c r="AA37" s="6">
        <f t="shared" si="20"/>
        <v>0</v>
      </c>
      <c r="AB37" s="7"/>
      <c r="AC37" s="8">
        <f t="shared" si="21"/>
        <v>0</v>
      </c>
      <c r="AD37" s="7"/>
      <c r="AE37" s="6">
        <v>0</v>
      </c>
      <c r="AF37" s="7"/>
      <c r="AG37" s="6">
        <v>0</v>
      </c>
      <c r="AH37" s="7"/>
      <c r="AI37" s="6">
        <f t="shared" si="22"/>
        <v>0</v>
      </c>
      <c r="AJ37" s="7"/>
      <c r="AK37" s="8">
        <f t="shared" si="23"/>
        <v>0</v>
      </c>
      <c r="AL37" s="7"/>
      <c r="AM37" s="6">
        <v>0</v>
      </c>
      <c r="AN37" s="7"/>
      <c r="AO37" s="6">
        <v>0</v>
      </c>
      <c r="AP37" s="7"/>
      <c r="AQ37" s="6">
        <f t="shared" si="24"/>
        <v>0</v>
      </c>
      <c r="AR37" s="7"/>
      <c r="AS37" s="8">
        <f t="shared" si="25"/>
        <v>0</v>
      </c>
      <c r="AT37" s="7"/>
      <c r="AU37" s="6">
        <v>0</v>
      </c>
      <c r="AV37" s="7"/>
      <c r="AW37" s="6">
        <v>0</v>
      </c>
      <c r="AX37" s="7"/>
      <c r="AY37" s="6">
        <f t="shared" si="26"/>
        <v>0</v>
      </c>
      <c r="AZ37" s="7"/>
      <c r="BA37" s="8">
        <f t="shared" si="27"/>
        <v>0</v>
      </c>
      <c r="BB37" s="7"/>
      <c r="BC37" s="6">
        <v>0</v>
      </c>
      <c r="BD37" s="7"/>
      <c r="BE37" s="6"/>
      <c r="BF37" s="7"/>
      <c r="BG37" s="6"/>
      <c r="BH37" s="7"/>
      <c r="BI37" s="8"/>
      <c r="BJ37" s="7"/>
      <c r="BK37" s="6">
        <v>0</v>
      </c>
      <c r="BL37" s="7"/>
      <c r="BM37" s="6"/>
      <c r="BN37" s="7"/>
      <c r="BO37" s="6"/>
      <c r="BP37" s="7"/>
      <c r="BQ37" s="8"/>
      <c r="BR37" s="7"/>
      <c r="BS37" s="6">
        <v>0</v>
      </c>
      <c r="BT37" s="7"/>
      <c r="BU37" s="6"/>
      <c r="BV37" s="7"/>
      <c r="BW37" s="6"/>
      <c r="BX37" s="7"/>
      <c r="BY37" s="8"/>
      <c r="BZ37" s="7"/>
      <c r="CA37" s="6">
        <v>0</v>
      </c>
      <c r="CB37" s="7"/>
      <c r="CC37" s="6"/>
      <c r="CD37" s="7"/>
      <c r="CE37" s="6"/>
      <c r="CF37" s="7"/>
      <c r="CG37" s="8"/>
      <c r="CH37" s="7"/>
      <c r="CI37" s="6">
        <v>0</v>
      </c>
      <c r="CJ37" s="7"/>
      <c r="CK37" s="6"/>
      <c r="CL37" s="7"/>
      <c r="CM37" s="6"/>
      <c r="CN37" s="7"/>
      <c r="CO37" s="8"/>
      <c r="CP37" s="7"/>
      <c r="CQ37" s="6">
        <v>0</v>
      </c>
      <c r="CR37" s="7"/>
      <c r="CS37" s="6"/>
      <c r="CT37" s="7"/>
      <c r="CU37" s="6"/>
      <c r="CV37" s="7"/>
      <c r="CW37" s="8"/>
      <c r="CX37" s="7"/>
      <c r="CY37" s="6">
        <f t="shared" si="28"/>
        <v>0</v>
      </c>
      <c r="CZ37" s="7"/>
      <c r="DA37" s="6">
        <f t="shared" si="29"/>
        <v>2500</v>
      </c>
      <c r="DB37" s="7"/>
      <c r="DC37" s="6">
        <f t="shared" si="1"/>
        <v>2500</v>
      </c>
      <c r="DD37" s="7"/>
      <c r="DE37" s="8">
        <f t="shared" si="30"/>
        <v>0</v>
      </c>
    </row>
    <row r="38" spans="1:109" x14ac:dyDescent="0.25">
      <c r="A38" s="2"/>
      <c r="B38" s="2"/>
      <c r="C38" s="2"/>
      <c r="D38" s="2"/>
      <c r="E38" s="2" t="s">
        <v>50</v>
      </c>
      <c r="F38" s="2"/>
      <c r="G38" s="6">
        <v>0</v>
      </c>
      <c r="H38" s="7"/>
      <c r="I38" s="6">
        <v>700</v>
      </c>
      <c r="J38" s="7"/>
      <c r="K38" s="6">
        <f t="shared" si="16"/>
        <v>-700</v>
      </c>
      <c r="L38" s="7"/>
      <c r="M38" s="8">
        <f t="shared" si="17"/>
        <v>0</v>
      </c>
      <c r="N38" s="7"/>
      <c r="O38" s="6">
        <v>0</v>
      </c>
      <c r="P38" s="7"/>
      <c r="Q38" s="6">
        <v>0</v>
      </c>
      <c r="R38" s="7"/>
      <c r="S38" s="6">
        <f t="shared" si="18"/>
        <v>0</v>
      </c>
      <c r="T38" s="7"/>
      <c r="U38" s="8">
        <f t="shared" si="19"/>
        <v>0</v>
      </c>
      <c r="V38" s="7"/>
      <c r="W38" s="6">
        <v>0</v>
      </c>
      <c r="X38" s="7"/>
      <c r="Y38" s="6">
        <v>0</v>
      </c>
      <c r="Z38" s="7"/>
      <c r="AA38" s="6">
        <f t="shared" si="20"/>
        <v>0</v>
      </c>
      <c r="AB38" s="7"/>
      <c r="AC38" s="8">
        <f t="shared" si="21"/>
        <v>0</v>
      </c>
      <c r="AD38" s="7"/>
      <c r="AE38" s="6">
        <v>0</v>
      </c>
      <c r="AF38" s="7"/>
      <c r="AG38" s="6">
        <v>0</v>
      </c>
      <c r="AH38" s="7"/>
      <c r="AI38" s="6">
        <f t="shared" si="22"/>
        <v>0</v>
      </c>
      <c r="AJ38" s="7"/>
      <c r="AK38" s="8">
        <f t="shared" si="23"/>
        <v>0</v>
      </c>
      <c r="AL38" s="7"/>
      <c r="AM38" s="6">
        <v>0</v>
      </c>
      <c r="AN38" s="7"/>
      <c r="AO38" s="6">
        <v>0</v>
      </c>
      <c r="AP38" s="7"/>
      <c r="AQ38" s="6">
        <f t="shared" si="24"/>
        <v>0</v>
      </c>
      <c r="AR38" s="7"/>
      <c r="AS38" s="8">
        <f t="shared" si="25"/>
        <v>0</v>
      </c>
      <c r="AT38" s="7"/>
      <c r="AU38" s="6">
        <v>0</v>
      </c>
      <c r="AV38" s="7"/>
      <c r="AW38" s="6">
        <v>0</v>
      </c>
      <c r="AX38" s="7"/>
      <c r="AY38" s="6">
        <f t="shared" si="26"/>
        <v>0</v>
      </c>
      <c r="AZ38" s="7"/>
      <c r="BA38" s="8">
        <f t="shared" si="27"/>
        <v>0</v>
      </c>
      <c r="BB38" s="7"/>
      <c r="BC38" s="6">
        <v>0</v>
      </c>
      <c r="BD38" s="7"/>
      <c r="BE38" s="6"/>
      <c r="BF38" s="7"/>
      <c r="BG38" s="6"/>
      <c r="BH38" s="7"/>
      <c r="BI38" s="8"/>
      <c r="BJ38" s="7"/>
      <c r="BK38" s="6">
        <v>0</v>
      </c>
      <c r="BL38" s="7"/>
      <c r="BM38" s="6"/>
      <c r="BN38" s="7"/>
      <c r="BO38" s="6"/>
      <c r="BP38" s="7"/>
      <c r="BQ38" s="8"/>
      <c r="BR38" s="7"/>
      <c r="BS38" s="6">
        <v>0</v>
      </c>
      <c r="BT38" s="7"/>
      <c r="BU38" s="6"/>
      <c r="BV38" s="7"/>
      <c r="BW38" s="6"/>
      <c r="BX38" s="7"/>
      <c r="BY38" s="8"/>
      <c r="BZ38" s="7"/>
      <c r="CA38" s="6">
        <v>0</v>
      </c>
      <c r="CB38" s="7"/>
      <c r="CC38" s="6"/>
      <c r="CD38" s="7"/>
      <c r="CE38" s="6"/>
      <c r="CF38" s="7"/>
      <c r="CG38" s="8"/>
      <c r="CH38" s="7"/>
      <c r="CI38" s="6">
        <v>0</v>
      </c>
      <c r="CJ38" s="7"/>
      <c r="CK38" s="6"/>
      <c r="CL38" s="7"/>
      <c r="CM38" s="6"/>
      <c r="CN38" s="7"/>
      <c r="CO38" s="8"/>
      <c r="CP38" s="7"/>
      <c r="CQ38" s="6">
        <v>0</v>
      </c>
      <c r="CR38" s="7"/>
      <c r="CS38" s="6"/>
      <c r="CT38" s="7"/>
      <c r="CU38" s="6"/>
      <c r="CV38" s="7"/>
      <c r="CW38" s="8"/>
      <c r="CX38" s="7"/>
      <c r="CY38" s="6">
        <f t="shared" si="28"/>
        <v>0</v>
      </c>
      <c r="CZ38" s="7"/>
      <c r="DA38" s="6">
        <f t="shared" si="29"/>
        <v>700</v>
      </c>
      <c r="DB38" s="7"/>
      <c r="DC38" s="6">
        <f t="shared" si="1"/>
        <v>700</v>
      </c>
      <c r="DD38" s="7"/>
      <c r="DE38" s="8">
        <f t="shared" si="30"/>
        <v>0</v>
      </c>
    </row>
    <row r="39" spans="1:109" x14ac:dyDescent="0.25">
      <c r="A39" s="2"/>
      <c r="B39" s="2"/>
      <c r="C39" s="2"/>
      <c r="D39" s="2"/>
      <c r="E39" s="2" t="s">
        <v>51</v>
      </c>
      <c r="F39" s="2"/>
      <c r="G39" s="6">
        <v>1016.98</v>
      </c>
      <c r="H39" s="7"/>
      <c r="I39" s="6">
        <v>7000</v>
      </c>
      <c r="J39" s="7"/>
      <c r="K39" s="6">
        <f t="shared" si="16"/>
        <v>-5983.02</v>
      </c>
      <c r="L39" s="7"/>
      <c r="M39" s="8">
        <f t="shared" si="17"/>
        <v>0.14527999999999999</v>
      </c>
      <c r="N39" s="7"/>
      <c r="O39" s="6">
        <v>998.68</v>
      </c>
      <c r="P39" s="7"/>
      <c r="Q39" s="6">
        <v>0</v>
      </c>
      <c r="R39" s="7"/>
      <c r="S39" s="6">
        <f t="shared" si="18"/>
        <v>998.68</v>
      </c>
      <c r="T39" s="7"/>
      <c r="U39" s="8">
        <f t="shared" si="19"/>
        <v>1</v>
      </c>
      <c r="V39" s="7"/>
      <c r="W39" s="6">
        <v>540.6</v>
      </c>
      <c r="X39" s="7"/>
      <c r="Y39" s="6">
        <v>0</v>
      </c>
      <c r="Z39" s="7"/>
      <c r="AA39" s="6">
        <f t="shared" si="20"/>
        <v>540.6</v>
      </c>
      <c r="AB39" s="7"/>
      <c r="AC39" s="8">
        <f t="shared" si="21"/>
        <v>1</v>
      </c>
      <c r="AD39" s="7"/>
      <c r="AE39" s="6">
        <v>0</v>
      </c>
      <c r="AF39" s="7"/>
      <c r="AG39" s="6">
        <v>0</v>
      </c>
      <c r="AH39" s="7"/>
      <c r="AI39" s="6">
        <f t="shared" si="22"/>
        <v>0</v>
      </c>
      <c r="AJ39" s="7"/>
      <c r="AK39" s="8">
        <f t="shared" si="23"/>
        <v>0</v>
      </c>
      <c r="AL39" s="7"/>
      <c r="AM39" s="6">
        <v>0</v>
      </c>
      <c r="AN39" s="7"/>
      <c r="AO39" s="6">
        <v>0</v>
      </c>
      <c r="AP39" s="7"/>
      <c r="AQ39" s="6">
        <f t="shared" si="24"/>
        <v>0</v>
      </c>
      <c r="AR39" s="7"/>
      <c r="AS39" s="8">
        <f t="shared" si="25"/>
        <v>0</v>
      </c>
      <c r="AT39" s="7"/>
      <c r="AU39" s="6">
        <v>0</v>
      </c>
      <c r="AV39" s="7"/>
      <c r="AW39" s="6">
        <v>0</v>
      </c>
      <c r="AX39" s="7"/>
      <c r="AY39" s="6">
        <f t="shared" si="26"/>
        <v>0</v>
      </c>
      <c r="AZ39" s="7"/>
      <c r="BA39" s="8">
        <f t="shared" si="27"/>
        <v>0</v>
      </c>
      <c r="BB39" s="7"/>
      <c r="BC39" s="6">
        <v>0</v>
      </c>
      <c r="BD39" s="7"/>
      <c r="BE39" s="6"/>
      <c r="BF39" s="7"/>
      <c r="BG39" s="6"/>
      <c r="BH39" s="7"/>
      <c r="BI39" s="8"/>
      <c r="BJ39" s="7"/>
      <c r="BK39" s="6">
        <v>0</v>
      </c>
      <c r="BL39" s="7"/>
      <c r="BM39" s="6"/>
      <c r="BN39" s="7"/>
      <c r="BO39" s="6"/>
      <c r="BP39" s="7"/>
      <c r="BQ39" s="8"/>
      <c r="BR39" s="7"/>
      <c r="BS39" s="6">
        <v>0</v>
      </c>
      <c r="BT39" s="7"/>
      <c r="BU39" s="6"/>
      <c r="BV39" s="7"/>
      <c r="BW39" s="6"/>
      <c r="BX39" s="7"/>
      <c r="BY39" s="8"/>
      <c r="BZ39" s="7"/>
      <c r="CA39" s="6">
        <v>0</v>
      </c>
      <c r="CB39" s="7"/>
      <c r="CC39" s="6"/>
      <c r="CD39" s="7"/>
      <c r="CE39" s="6"/>
      <c r="CF39" s="7"/>
      <c r="CG39" s="8"/>
      <c r="CH39" s="7"/>
      <c r="CI39" s="6">
        <v>0</v>
      </c>
      <c r="CJ39" s="7"/>
      <c r="CK39" s="6"/>
      <c r="CL39" s="7"/>
      <c r="CM39" s="6"/>
      <c r="CN39" s="7"/>
      <c r="CO39" s="8"/>
      <c r="CP39" s="7"/>
      <c r="CQ39" s="6">
        <v>0</v>
      </c>
      <c r="CR39" s="7"/>
      <c r="CS39" s="6"/>
      <c r="CT39" s="7"/>
      <c r="CU39" s="6"/>
      <c r="CV39" s="7"/>
      <c r="CW39" s="8"/>
      <c r="CX39" s="7"/>
      <c r="CY39" s="6">
        <f t="shared" si="28"/>
        <v>2556.2600000000002</v>
      </c>
      <c r="CZ39" s="7"/>
      <c r="DA39" s="6">
        <f t="shared" si="29"/>
        <v>7000</v>
      </c>
      <c r="DB39" s="7"/>
      <c r="DC39" s="6">
        <f t="shared" si="1"/>
        <v>4443.74</v>
      </c>
      <c r="DD39" s="7"/>
      <c r="DE39" s="28">
        <f t="shared" si="30"/>
        <v>0.36518</v>
      </c>
    </row>
    <row r="40" spans="1:109" x14ac:dyDescent="0.25">
      <c r="A40" s="2"/>
      <c r="B40" s="2"/>
      <c r="C40" s="2"/>
      <c r="D40" s="2"/>
      <c r="E40" s="2" t="s">
        <v>52</v>
      </c>
      <c r="F40" s="2"/>
      <c r="G40" s="6">
        <v>31.85</v>
      </c>
      <c r="H40" s="7"/>
      <c r="I40" s="6">
        <v>250</v>
      </c>
      <c r="J40" s="7"/>
      <c r="K40" s="6">
        <f t="shared" si="16"/>
        <v>-218.15</v>
      </c>
      <c r="L40" s="7"/>
      <c r="M40" s="8">
        <f t="shared" si="17"/>
        <v>0.12740000000000001</v>
      </c>
      <c r="N40" s="7"/>
      <c r="O40" s="6">
        <v>0</v>
      </c>
      <c r="P40" s="7"/>
      <c r="Q40" s="6">
        <v>0</v>
      </c>
      <c r="R40" s="7"/>
      <c r="S40" s="6">
        <f t="shared" si="18"/>
        <v>0</v>
      </c>
      <c r="T40" s="7"/>
      <c r="U40" s="8">
        <f t="shared" si="19"/>
        <v>0</v>
      </c>
      <c r="V40" s="7"/>
      <c r="W40" s="6">
        <v>0</v>
      </c>
      <c r="X40" s="7"/>
      <c r="Y40" s="6">
        <v>0</v>
      </c>
      <c r="Z40" s="7"/>
      <c r="AA40" s="6">
        <f t="shared" si="20"/>
        <v>0</v>
      </c>
      <c r="AB40" s="7"/>
      <c r="AC40" s="8">
        <f t="shared" si="21"/>
        <v>0</v>
      </c>
      <c r="AD40" s="7"/>
      <c r="AE40" s="6">
        <v>0</v>
      </c>
      <c r="AF40" s="7"/>
      <c r="AG40" s="6">
        <v>0</v>
      </c>
      <c r="AH40" s="7"/>
      <c r="AI40" s="6">
        <f t="shared" si="22"/>
        <v>0</v>
      </c>
      <c r="AJ40" s="7"/>
      <c r="AK40" s="8">
        <f t="shared" si="23"/>
        <v>0</v>
      </c>
      <c r="AL40" s="7"/>
      <c r="AM40" s="6">
        <v>0</v>
      </c>
      <c r="AN40" s="7"/>
      <c r="AO40" s="6">
        <v>0</v>
      </c>
      <c r="AP40" s="7"/>
      <c r="AQ40" s="6">
        <f t="shared" si="24"/>
        <v>0</v>
      </c>
      <c r="AR40" s="7"/>
      <c r="AS40" s="8">
        <f t="shared" si="25"/>
        <v>0</v>
      </c>
      <c r="AT40" s="7"/>
      <c r="AU40" s="6">
        <v>0</v>
      </c>
      <c r="AV40" s="7"/>
      <c r="AW40" s="6">
        <v>0</v>
      </c>
      <c r="AX40" s="7"/>
      <c r="AY40" s="6">
        <f t="shared" si="26"/>
        <v>0</v>
      </c>
      <c r="AZ40" s="7"/>
      <c r="BA40" s="8">
        <f t="shared" si="27"/>
        <v>0</v>
      </c>
      <c r="BB40" s="7"/>
      <c r="BC40" s="6">
        <v>0</v>
      </c>
      <c r="BD40" s="7"/>
      <c r="BE40" s="6"/>
      <c r="BF40" s="7"/>
      <c r="BG40" s="6"/>
      <c r="BH40" s="7"/>
      <c r="BI40" s="8"/>
      <c r="BJ40" s="7"/>
      <c r="BK40" s="6">
        <v>0</v>
      </c>
      <c r="BL40" s="7"/>
      <c r="BM40" s="6"/>
      <c r="BN40" s="7"/>
      <c r="BO40" s="6"/>
      <c r="BP40" s="7"/>
      <c r="BQ40" s="8"/>
      <c r="BR40" s="7"/>
      <c r="BS40" s="6">
        <v>0</v>
      </c>
      <c r="BT40" s="7"/>
      <c r="BU40" s="6"/>
      <c r="BV40" s="7"/>
      <c r="BW40" s="6"/>
      <c r="BX40" s="7"/>
      <c r="BY40" s="8"/>
      <c r="BZ40" s="7"/>
      <c r="CA40" s="6">
        <v>0</v>
      </c>
      <c r="CB40" s="7"/>
      <c r="CC40" s="6"/>
      <c r="CD40" s="7"/>
      <c r="CE40" s="6"/>
      <c r="CF40" s="7"/>
      <c r="CG40" s="8"/>
      <c r="CH40" s="7"/>
      <c r="CI40" s="6">
        <v>0</v>
      </c>
      <c r="CJ40" s="7"/>
      <c r="CK40" s="6"/>
      <c r="CL40" s="7"/>
      <c r="CM40" s="6"/>
      <c r="CN40" s="7"/>
      <c r="CO40" s="8"/>
      <c r="CP40" s="7"/>
      <c r="CQ40" s="6">
        <v>0</v>
      </c>
      <c r="CR40" s="7"/>
      <c r="CS40" s="6"/>
      <c r="CT40" s="7"/>
      <c r="CU40" s="6"/>
      <c r="CV40" s="7"/>
      <c r="CW40" s="8"/>
      <c r="CX40" s="7"/>
      <c r="CY40" s="6">
        <f t="shared" si="28"/>
        <v>31.85</v>
      </c>
      <c r="CZ40" s="7"/>
      <c r="DA40" s="6">
        <f t="shared" si="29"/>
        <v>250</v>
      </c>
      <c r="DB40" s="7"/>
      <c r="DC40" s="6">
        <f t="shared" si="1"/>
        <v>218.15</v>
      </c>
      <c r="DD40" s="7"/>
      <c r="DE40" s="8">
        <f t="shared" si="30"/>
        <v>0.12740000000000001</v>
      </c>
    </row>
    <row r="41" spans="1:109" x14ac:dyDescent="0.25">
      <c r="A41" s="2"/>
      <c r="B41" s="2"/>
      <c r="C41" s="2"/>
      <c r="D41" s="2"/>
      <c r="E41" s="2" t="s">
        <v>53</v>
      </c>
      <c r="F41" s="2"/>
      <c r="G41" s="6">
        <v>0</v>
      </c>
      <c r="H41" s="7"/>
      <c r="I41" s="6">
        <v>5000</v>
      </c>
      <c r="J41" s="7"/>
      <c r="K41" s="6">
        <f t="shared" si="16"/>
        <v>-5000</v>
      </c>
      <c r="L41" s="7"/>
      <c r="M41" s="8">
        <f t="shared" si="17"/>
        <v>0</v>
      </c>
      <c r="N41" s="7"/>
      <c r="O41" s="6">
        <v>0</v>
      </c>
      <c r="P41" s="7"/>
      <c r="Q41" s="6">
        <v>0</v>
      </c>
      <c r="R41" s="7"/>
      <c r="S41" s="6">
        <f t="shared" si="18"/>
        <v>0</v>
      </c>
      <c r="T41" s="7"/>
      <c r="U41" s="8">
        <f t="shared" si="19"/>
        <v>0</v>
      </c>
      <c r="V41" s="7"/>
      <c r="W41" s="6">
        <v>0</v>
      </c>
      <c r="X41" s="7"/>
      <c r="Y41" s="6">
        <v>0</v>
      </c>
      <c r="Z41" s="7"/>
      <c r="AA41" s="6">
        <f t="shared" si="20"/>
        <v>0</v>
      </c>
      <c r="AB41" s="7"/>
      <c r="AC41" s="8">
        <f t="shared" si="21"/>
        <v>0</v>
      </c>
      <c r="AD41" s="7"/>
      <c r="AE41" s="6">
        <v>0</v>
      </c>
      <c r="AF41" s="7"/>
      <c r="AG41" s="6">
        <v>0</v>
      </c>
      <c r="AH41" s="7"/>
      <c r="AI41" s="6">
        <f t="shared" si="22"/>
        <v>0</v>
      </c>
      <c r="AJ41" s="7"/>
      <c r="AK41" s="8">
        <f t="shared" si="23"/>
        <v>0</v>
      </c>
      <c r="AL41" s="7"/>
      <c r="AM41" s="6">
        <v>0</v>
      </c>
      <c r="AN41" s="7"/>
      <c r="AO41" s="6">
        <v>0</v>
      </c>
      <c r="AP41" s="7"/>
      <c r="AQ41" s="6">
        <f t="shared" si="24"/>
        <v>0</v>
      </c>
      <c r="AR41" s="7"/>
      <c r="AS41" s="8">
        <f t="shared" si="25"/>
        <v>0</v>
      </c>
      <c r="AT41" s="7"/>
      <c r="AU41" s="6">
        <v>0</v>
      </c>
      <c r="AV41" s="7"/>
      <c r="AW41" s="6">
        <v>0</v>
      </c>
      <c r="AX41" s="7"/>
      <c r="AY41" s="6">
        <f t="shared" si="26"/>
        <v>0</v>
      </c>
      <c r="AZ41" s="7"/>
      <c r="BA41" s="8">
        <f t="shared" si="27"/>
        <v>0</v>
      </c>
      <c r="BB41" s="7"/>
      <c r="BC41" s="6">
        <v>0</v>
      </c>
      <c r="BD41" s="7"/>
      <c r="BE41" s="6"/>
      <c r="BF41" s="7"/>
      <c r="BG41" s="6"/>
      <c r="BH41" s="7"/>
      <c r="BI41" s="8"/>
      <c r="BJ41" s="7"/>
      <c r="BK41" s="6">
        <v>0</v>
      </c>
      <c r="BL41" s="7"/>
      <c r="BM41" s="6"/>
      <c r="BN41" s="7"/>
      <c r="BO41" s="6"/>
      <c r="BP41" s="7"/>
      <c r="BQ41" s="8"/>
      <c r="BR41" s="7"/>
      <c r="BS41" s="6">
        <v>0</v>
      </c>
      <c r="BT41" s="7"/>
      <c r="BU41" s="6"/>
      <c r="BV41" s="7"/>
      <c r="BW41" s="6"/>
      <c r="BX41" s="7"/>
      <c r="BY41" s="8"/>
      <c r="BZ41" s="7"/>
      <c r="CA41" s="6">
        <v>0</v>
      </c>
      <c r="CB41" s="7"/>
      <c r="CC41" s="6"/>
      <c r="CD41" s="7"/>
      <c r="CE41" s="6"/>
      <c r="CF41" s="7"/>
      <c r="CG41" s="8"/>
      <c r="CH41" s="7"/>
      <c r="CI41" s="6">
        <v>0</v>
      </c>
      <c r="CJ41" s="7"/>
      <c r="CK41" s="6"/>
      <c r="CL41" s="7"/>
      <c r="CM41" s="6"/>
      <c r="CN41" s="7"/>
      <c r="CO41" s="8"/>
      <c r="CP41" s="7"/>
      <c r="CQ41" s="6">
        <v>0</v>
      </c>
      <c r="CR41" s="7"/>
      <c r="CS41" s="6"/>
      <c r="CT41" s="7"/>
      <c r="CU41" s="6"/>
      <c r="CV41" s="7"/>
      <c r="CW41" s="8"/>
      <c r="CX41" s="7"/>
      <c r="CY41" s="6">
        <f t="shared" si="28"/>
        <v>0</v>
      </c>
      <c r="CZ41" s="7"/>
      <c r="DA41" s="6">
        <f t="shared" si="29"/>
        <v>5000</v>
      </c>
      <c r="DB41" s="7"/>
      <c r="DC41" s="6">
        <f t="shared" si="1"/>
        <v>5000</v>
      </c>
      <c r="DD41" s="7"/>
      <c r="DE41" s="8">
        <f t="shared" si="30"/>
        <v>0</v>
      </c>
    </row>
    <row r="42" spans="1:109" x14ac:dyDescent="0.25">
      <c r="A42" s="2"/>
      <c r="B42" s="2"/>
      <c r="C42" s="2"/>
      <c r="D42" s="2"/>
      <c r="E42" s="2" t="s">
        <v>54</v>
      </c>
      <c r="F42" s="2"/>
      <c r="G42" s="6">
        <v>503.83</v>
      </c>
      <c r="H42" s="7"/>
      <c r="I42" s="6">
        <v>10000</v>
      </c>
      <c r="J42" s="7"/>
      <c r="K42" s="6">
        <f t="shared" si="16"/>
        <v>-9496.17</v>
      </c>
      <c r="L42" s="7"/>
      <c r="M42" s="8">
        <f t="shared" si="17"/>
        <v>5.0380000000000001E-2</v>
      </c>
      <c r="N42" s="7"/>
      <c r="O42" s="6">
        <v>0</v>
      </c>
      <c r="P42" s="7"/>
      <c r="Q42" s="6">
        <v>0</v>
      </c>
      <c r="R42" s="7"/>
      <c r="S42" s="6">
        <f t="shared" si="18"/>
        <v>0</v>
      </c>
      <c r="T42" s="7"/>
      <c r="U42" s="8">
        <f t="shared" si="19"/>
        <v>0</v>
      </c>
      <c r="V42" s="7"/>
      <c r="W42" s="6">
        <v>0</v>
      </c>
      <c r="X42" s="7"/>
      <c r="Y42" s="6">
        <v>0</v>
      </c>
      <c r="Z42" s="7"/>
      <c r="AA42" s="6">
        <f t="shared" si="20"/>
        <v>0</v>
      </c>
      <c r="AB42" s="7"/>
      <c r="AC42" s="8">
        <f t="shared" si="21"/>
        <v>0</v>
      </c>
      <c r="AD42" s="7"/>
      <c r="AE42" s="6">
        <v>0</v>
      </c>
      <c r="AF42" s="7"/>
      <c r="AG42" s="6">
        <v>0</v>
      </c>
      <c r="AH42" s="7"/>
      <c r="AI42" s="6">
        <f t="shared" si="22"/>
        <v>0</v>
      </c>
      <c r="AJ42" s="7"/>
      <c r="AK42" s="8">
        <f t="shared" si="23"/>
        <v>0</v>
      </c>
      <c r="AL42" s="7"/>
      <c r="AM42" s="6">
        <v>0</v>
      </c>
      <c r="AN42" s="7"/>
      <c r="AO42" s="6">
        <v>0</v>
      </c>
      <c r="AP42" s="7"/>
      <c r="AQ42" s="6">
        <f t="shared" si="24"/>
        <v>0</v>
      </c>
      <c r="AR42" s="7"/>
      <c r="AS42" s="8">
        <f t="shared" si="25"/>
        <v>0</v>
      </c>
      <c r="AT42" s="7"/>
      <c r="AU42" s="6">
        <v>0</v>
      </c>
      <c r="AV42" s="7"/>
      <c r="AW42" s="6">
        <v>0</v>
      </c>
      <c r="AX42" s="7"/>
      <c r="AY42" s="6">
        <f t="shared" si="26"/>
        <v>0</v>
      </c>
      <c r="AZ42" s="7"/>
      <c r="BA42" s="8">
        <f t="shared" si="27"/>
        <v>0</v>
      </c>
      <c r="BB42" s="7"/>
      <c r="BC42" s="6">
        <v>0</v>
      </c>
      <c r="BD42" s="7"/>
      <c r="BE42" s="6"/>
      <c r="BF42" s="7"/>
      <c r="BG42" s="6"/>
      <c r="BH42" s="7"/>
      <c r="BI42" s="8"/>
      <c r="BJ42" s="7"/>
      <c r="BK42" s="6">
        <v>0</v>
      </c>
      <c r="BL42" s="7"/>
      <c r="BM42" s="6"/>
      <c r="BN42" s="7"/>
      <c r="BO42" s="6"/>
      <c r="BP42" s="7"/>
      <c r="BQ42" s="8"/>
      <c r="BR42" s="7"/>
      <c r="BS42" s="6">
        <v>0</v>
      </c>
      <c r="BT42" s="7"/>
      <c r="BU42" s="6"/>
      <c r="BV42" s="7"/>
      <c r="BW42" s="6"/>
      <c r="BX42" s="7"/>
      <c r="BY42" s="8"/>
      <c r="BZ42" s="7"/>
      <c r="CA42" s="6">
        <v>0</v>
      </c>
      <c r="CB42" s="7"/>
      <c r="CC42" s="6"/>
      <c r="CD42" s="7"/>
      <c r="CE42" s="6"/>
      <c r="CF42" s="7"/>
      <c r="CG42" s="8"/>
      <c r="CH42" s="7"/>
      <c r="CI42" s="6">
        <v>0</v>
      </c>
      <c r="CJ42" s="7"/>
      <c r="CK42" s="6"/>
      <c r="CL42" s="7"/>
      <c r="CM42" s="6"/>
      <c r="CN42" s="7"/>
      <c r="CO42" s="8"/>
      <c r="CP42" s="7"/>
      <c r="CQ42" s="6">
        <v>0</v>
      </c>
      <c r="CR42" s="7"/>
      <c r="CS42" s="6"/>
      <c r="CT42" s="7"/>
      <c r="CU42" s="6"/>
      <c r="CV42" s="7"/>
      <c r="CW42" s="8"/>
      <c r="CX42" s="7"/>
      <c r="CY42" s="6">
        <f t="shared" si="28"/>
        <v>503.83</v>
      </c>
      <c r="CZ42" s="7"/>
      <c r="DA42" s="6">
        <f t="shared" si="29"/>
        <v>10000</v>
      </c>
      <c r="DB42" s="7"/>
      <c r="DC42" s="6">
        <f t="shared" si="1"/>
        <v>9496.17</v>
      </c>
      <c r="DD42" s="7"/>
      <c r="DE42" s="8">
        <f t="shared" si="30"/>
        <v>5.0380000000000001E-2</v>
      </c>
    </row>
    <row r="43" spans="1:109" x14ac:dyDescent="0.25">
      <c r="A43" s="2"/>
      <c r="B43" s="2"/>
      <c r="C43" s="2"/>
      <c r="D43" s="2"/>
      <c r="E43" s="2" t="s">
        <v>55</v>
      </c>
      <c r="F43" s="2"/>
      <c r="G43" s="6">
        <v>380.71</v>
      </c>
      <c r="H43" s="7"/>
      <c r="I43" s="6">
        <v>14500</v>
      </c>
      <c r="J43" s="7"/>
      <c r="K43" s="6">
        <f t="shared" si="16"/>
        <v>-14119.29</v>
      </c>
      <c r="L43" s="7"/>
      <c r="M43" s="8">
        <f t="shared" si="17"/>
        <v>2.6259999999999999E-2</v>
      </c>
      <c r="N43" s="7"/>
      <c r="O43" s="6">
        <v>1268.9000000000001</v>
      </c>
      <c r="P43" s="7"/>
      <c r="Q43" s="6">
        <v>0</v>
      </c>
      <c r="R43" s="7"/>
      <c r="S43" s="6">
        <f t="shared" si="18"/>
        <v>1268.9000000000001</v>
      </c>
      <c r="T43" s="7"/>
      <c r="U43" s="8">
        <f t="shared" si="19"/>
        <v>1</v>
      </c>
      <c r="V43" s="7"/>
      <c r="W43" s="6">
        <v>49.84</v>
      </c>
      <c r="X43" s="7"/>
      <c r="Y43" s="6">
        <v>0</v>
      </c>
      <c r="Z43" s="7"/>
      <c r="AA43" s="6">
        <f t="shared" si="20"/>
        <v>49.84</v>
      </c>
      <c r="AB43" s="7"/>
      <c r="AC43" s="8">
        <f t="shared" si="21"/>
        <v>1</v>
      </c>
      <c r="AD43" s="7"/>
      <c r="AE43" s="6">
        <v>0</v>
      </c>
      <c r="AF43" s="7"/>
      <c r="AG43" s="6">
        <v>0</v>
      </c>
      <c r="AH43" s="7"/>
      <c r="AI43" s="6">
        <f t="shared" si="22"/>
        <v>0</v>
      </c>
      <c r="AJ43" s="7"/>
      <c r="AK43" s="8">
        <f t="shared" si="23"/>
        <v>0</v>
      </c>
      <c r="AL43" s="7"/>
      <c r="AM43" s="6">
        <v>0</v>
      </c>
      <c r="AN43" s="7"/>
      <c r="AO43" s="6">
        <v>0</v>
      </c>
      <c r="AP43" s="7"/>
      <c r="AQ43" s="6">
        <f t="shared" si="24"/>
        <v>0</v>
      </c>
      <c r="AR43" s="7"/>
      <c r="AS43" s="8">
        <f t="shared" si="25"/>
        <v>0</v>
      </c>
      <c r="AT43" s="7"/>
      <c r="AU43" s="6">
        <v>0</v>
      </c>
      <c r="AV43" s="7"/>
      <c r="AW43" s="6">
        <v>0</v>
      </c>
      <c r="AX43" s="7"/>
      <c r="AY43" s="6">
        <f t="shared" si="26"/>
        <v>0</v>
      </c>
      <c r="AZ43" s="7"/>
      <c r="BA43" s="8">
        <f t="shared" si="27"/>
        <v>0</v>
      </c>
      <c r="BB43" s="7"/>
      <c r="BC43" s="6">
        <v>0</v>
      </c>
      <c r="BD43" s="7"/>
      <c r="BE43" s="6"/>
      <c r="BF43" s="7"/>
      <c r="BG43" s="6"/>
      <c r="BH43" s="7"/>
      <c r="BI43" s="8"/>
      <c r="BJ43" s="7"/>
      <c r="BK43" s="6">
        <v>0</v>
      </c>
      <c r="BL43" s="7"/>
      <c r="BM43" s="6"/>
      <c r="BN43" s="7"/>
      <c r="BO43" s="6"/>
      <c r="BP43" s="7"/>
      <c r="BQ43" s="8"/>
      <c r="BR43" s="7"/>
      <c r="BS43" s="6">
        <v>0</v>
      </c>
      <c r="BT43" s="7"/>
      <c r="BU43" s="6"/>
      <c r="BV43" s="7"/>
      <c r="BW43" s="6"/>
      <c r="BX43" s="7"/>
      <c r="BY43" s="8"/>
      <c r="BZ43" s="7"/>
      <c r="CA43" s="6">
        <v>0</v>
      </c>
      <c r="CB43" s="7"/>
      <c r="CC43" s="6"/>
      <c r="CD43" s="7"/>
      <c r="CE43" s="6"/>
      <c r="CF43" s="7"/>
      <c r="CG43" s="8"/>
      <c r="CH43" s="7"/>
      <c r="CI43" s="6">
        <v>0</v>
      </c>
      <c r="CJ43" s="7"/>
      <c r="CK43" s="6"/>
      <c r="CL43" s="7"/>
      <c r="CM43" s="6"/>
      <c r="CN43" s="7"/>
      <c r="CO43" s="8"/>
      <c r="CP43" s="7"/>
      <c r="CQ43" s="6">
        <v>0</v>
      </c>
      <c r="CR43" s="7"/>
      <c r="CS43" s="6"/>
      <c r="CT43" s="7"/>
      <c r="CU43" s="6"/>
      <c r="CV43" s="7"/>
      <c r="CW43" s="8"/>
      <c r="CX43" s="7"/>
      <c r="CY43" s="6">
        <f t="shared" si="28"/>
        <v>1699.45</v>
      </c>
      <c r="CZ43" s="7"/>
      <c r="DA43" s="6">
        <f t="shared" si="29"/>
        <v>14500</v>
      </c>
      <c r="DB43" s="7"/>
      <c r="DC43" s="6">
        <f t="shared" si="1"/>
        <v>12800.55</v>
      </c>
      <c r="DD43" s="7"/>
      <c r="DE43" s="8">
        <f t="shared" si="30"/>
        <v>0.1172</v>
      </c>
    </row>
    <row r="44" spans="1:109" x14ac:dyDescent="0.25">
      <c r="A44" s="2"/>
      <c r="B44" s="2"/>
      <c r="C44" s="2"/>
      <c r="D44" s="2"/>
      <c r="E44" s="2" t="s">
        <v>56</v>
      </c>
      <c r="F44" s="2"/>
      <c r="G44" s="6"/>
      <c r="H44" s="7"/>
      <c r="I44" s="6"/>
      <c r="J44" s="7"/>
      <c r="K44" s="6"/>
      <c r="L44" s="7"/>
      <c r="M44" s="8"/>
      <c r="N44" s="7"/>
      <c r="O44" s="6"/>
      <c r="P44" s="7"/>
      <c r="Q44" s="6"/>
      <c r="R44" s="7"/>
      <c r="S44" s="6"/>
      <c r="T44" s="7"/>
      <c r="U44" s="8"/>
      <c r="V44" s="7"/>
      <c r="W44" s="6"/>
      <c r="X44" s="7"/>
      <c r="Y44" s="6"/>
      <c r="Z44" s="7"/>
      <c r="AA44" s="6"/>
      <c r="AB44" s="7"/>
      <c r="AC44" s="8"/>
      <c r="AD44" s="7"/>
      <c r="AE44" s="6"/>
      <c r="AF44" s="7"/>
      <c r="AG44" s="6"/>
      <c r="AH44" s="7"/>
      <c r="AI44" s="6"/>
      <c r="AJ44" s="7"/>
      <c r="AK44" s="8"/>
      <c r="AL44" s="7"/>
      <c r="AM44" s="6"/>
      <c r="AN44" s="7"/>
      <c r="AO44" s="6"/>
      <c r="AP44" s="7"/>
      <c r="AQ44" s="6"/>
      <c r="AR44" s="7"/>
      <c r="AS44" s="8"/>
      <c r="AT44" s="7"/>
      <c r="AU44" s="6"/>
      <c r="AV44" s="7"/>
      <c r="AW44" s="6"/>
      <c r="AX44" s="7"/>
      <c r="AY44" s="6"/>
      <c r="AZ44" s="7"/>
      <c r="BA44" s="8"/>
      <c r="BB44" s="7"/>
      <c r="BC44" s="6"/>
      <c r="BD44" s="7"/>
      <c r="BE44" s="6"/>
      <c r="BF44" s="7"/>
      <c r="BG44" s="6"/>
      <c r="BH44" s="7"/>
      <c r="BI44" s="8"/>
      <c r="BJ44" s="7"/>
      <c r="BK44" s="6"/>
      <c r="BL44" s="7"/>
      <c r="BM44" s="6"/>
      <c r="BN44" s="7"/>
      <c r="BO44" s="6"/>
      <c r="BP44" s="7"/>
      <c r="BQ44" s="8"/>
      <c r="BR44" s="7"/>
      <c r="BS44" s="6"/>
      <c r="BT44" s="7"/>
      <c r="BU44" s="6"/>
      <c r="BV44" s="7"/>
      <c r="BW44" s="6"/>
      <c r="BX44" s="7"/>
      <c r="BY44" s="8"/>
      <c r="BZ44" s="7"/>
      <c r="CA44" s="6"/>
      <c r="CB44" s="7"/>
      <c r="CC44" s="6"/>
      <c r="CD44" s="7"/>
      <c r="CE44" s="6"/>
      <c r="CF44" s="7"/>
      <c r="CG44" s="8"/>
      <c r="CH44" s="7"/>
      <c r="CI44" s="6"/>
      <c r="CJ44" s="7"/>
      <c r="CK44" s="6"/>
      <c r="CL44" s="7"/>
      <c r="CM44" s="6"/>
      <c r="CN44" s="7"/>
      <c r="CO44" s="8"/>
      <c r="CP44" s="7"/>
      <c r="CQ44" s="6"/>
      <c r="CR44" s="7"/>
      <c r="CS44" s="6"/>
      <c r="CT44" s="7"/>
      <c r="CU44" s="6"/>
      <c r="CV44" s="7"/>
      <c r="CW44" s="8"/>
      <c r="CX44" s="7"/>
      <c r="CY44" s="6"/>
      <c r="CZ44" s="7"/>
      <c r="DA44" s="6"/>
      <c r="DB44" s="7"/>
      <c r="DC44" s="6"/>
      <c r="DD44" s="7"/>
      <c r="DE44" s="8"/>
    </row>
    <row r="45" spans="1:109" x14ac:dyDescent="0.25">
      <c r="A45" s="2"/>
      <c r="B45" s="2"/>
      <c r="C45" s="2"/>
      <c r="D45" s="2"/>
      <c r="E45" s="2"/>
      <c r="F45" s="2" t="s">
        <v>57</v>
      </c>
      <c r="G45" s="6">
        <v>4591.72</v>
      </c>
      <c r="H45" s="7"/>
      <c r="I45" s="6">
        <v>49919.040000000001</v>
      </c>
      <c r="J45" s="7"/>
      <c r="K45" s="6">
        <f t="shared" ref="K45:K68" si="31">ROUND((G45-I45),5)</f>
        <v>-45327.32</v>
      </c>
      <c r="L45" s="7"/>
      <c r="M45" s="8">
        <f t="shared" ref="M45:M68" si="32">ROUND(IF(I45=0, IF(G45=0, 0, 1), G45/I45),5)</f>
        <v>9.1980000000000006E-2</v>
      </c>
      <c r="N45" s="7"/>
      <c r="O45" s="6">
        <v>4478.8</v>
      </c>
      <c r="P45" s="7"/>
      <c r="Q45" s="6">
        <v>0</v>
      </c>
      <c r="R45" s="7"/>
      <c r="S45" s="6">
        <f t="shared" ref="S45:S68" si="33">ROUND((O45-Q45),5)</f>
        <v>4478.8</v>
      </c>
      <c r="T45" s="7"/>
      <c r="U45" s="8">
        <f t="shared" ref="U45:U68" si="34">ROUND(IF(Q45=0, IF(O45=0, 0, 1), O45/Q45),5)</f>
        <v>1</v>
      </c>
      <c r="V45" s="7"/>
      <c r="W45" s="6">
        <v>3200</v>
      </c>
      <c r="X45" s="7"/>
      <c r="Y45" s="6">
        <v>0</v>
      </c>
      <c r="Z45" s="7"/>
      <c r="AA45" s="6">
        <f t="shared" ref="AA45:AA68" si="35">ROUND((W45-Y45),5)</f>
        <v>3200</v>
      </c>
      <c r="AB45" s="7"/>
      <c r="AC45" s="8">
        <f t="shared" ref="AC45:AC68" si="36">ROUND(IF(Y45=0, IF(W45=0, 0, 1), W45/Y45),5)</f>
        <v>1</v>
      </c>
      <c r="AD45" s="7"/>
      <c r="AE45" s="6">
        <v>0</v>
      </c>
      <c r="AF45" s="7"/>
      <c r="AG45" s="6">
        <v>0</v>
      </c>
      <c r="AH45" s="7"/>
      <c r="AI45" s="6">
        <f t="shared" ref="AI45:AI68" si="37">ROUND((AE45-AG45),5)</f>
        <v>0</v>
      </c>
      <c r="AJ45" s="7"/>
      <c r="AK45" s="8">
        <f t="shared" ref="AK45:AK68" si="38">ROUND(IF(AG45=0, IF(AE45=0, 0, 1), AE45/AG45),5)</f>
        <v>0</v>
      </c>
      <c r="AL45" s="7"/>
      <c r="AM45" s="6">
        <v>0</v>
      </c>
      <c r="AN45" s="7"/>
      <c r="AO45" s="6">
        <v>0</v>
      </c>
      <c r="AP45" s="7"/>
      <c r="AQ45" s="6">
        <f t="shared" ref="AQ45:AQ68" si="39">ROUND((AM45-AO45),5)</f>
        <v>0</v>
      </c>
      <c r="AR45" s="7"/>
      <c r="AS45" s="8">
        <f t="shared" ref="AS45:AS68" si="40">ROUND(IF(AO45=0, IF(AM45=0, 0, 1), AM45/AO45),5)</f>
        <v>0</v>
      </c>
      <c r="AT45" s="7"/>
      <c r="AU45" s="6">
        <v>0</v>
      </c>
      <c r="AV45" s="7"/>
      <c r="AW45" s="6">
        <v>0</v>
      </c>
      <c r="AX45" s="7"/>
      <c r="AY45" s="6">
        <f t="shared" ref="AY45:AY68" si="41">ROUND((AU45-AW45),5)</f>
        <v>0</v>
      </c>
      <c r="AZ45" s="7"/>
      <c r="BA45" s="8">
        <f t="shared" ref="BA45:BA68" si="42">ROUND(IF(AW45=0, IF(AU45=0, 0, 1), AU45/AW45),5)</f>
        <v>0</v>
      </c>
      <c r="BB45" s="7"/>
      <c r="BC45" s="6">
        <v>0</v>
      </c>
      <c r="BD45" s="7"/>
      <c r="BE45" s="6"/>
      <c r="BF45" s="7"/>
      <c r="BG45" s="6"/>
      <c r="BH45" s="7"/>
      <c r="BI45" s="8"/>
      <c r="BJ45" s="7"/>
      <c r="BK45" s="6">
        <v>0</v>
      </c>
      <c r="BL45" s="7"/>
      <c r="BM45" s="6"/>
      <c r="BN45" s="7"/>
      <c r="BO45" s="6"/>
      <c r="BP45" s="7"/>
      <c r="BQ45" s="8"/>
      <c r="BR45" s="7"/>
      <c r="BS45" s="6">
        <v>0</v>
      </c>
      <c r="BT45" s="7"/>
      <c r="BU45" s="6"/>
      <c r="BV45" s="7"/>
      <c r="BW45" s="6"/>
      <c r="BX45" s="7"/>
      <c r="BY45" s="8"/>
      <c r="BZ45" s="7"/>
      <c r="CA45" s="6">
        <v>0</v>
      </c>
      <c r="CB45" s="7"/>
      <c r="CC45" s="6"/>
      <c r="CD45" s="7"/>
      <c r="CE45" s="6"/>
      <c r="CF45" s="7"/>
      <c r="CG45" s="8"/>
      <c r="CH45" s="7"/>
      <c r="CI45" s="6">
        <v>0</v>
      </c>
      <c r="CJ45" s="7"/>
      <c r="CK45" s="6"/>
      <c r="CL45" s="7"/>
      <c r="CM45" s="6"/>
      <c r="CN45" s="7"/>
      <c r="CO45" s="8"/>
      <c r="CP45" s="7"/>
      <c r="CQ45" s="6">
        <v>0</v>
      </c>
      <c r="CR45" s="7"/>
      <c r="CS45" s="6"/>
      <c r="CT45" s="7"/>
      <c r="CU45" s="6"/>
      <c r="CV45" s="7"/>
      <c r="CW45" s="8"/>
      <c r="CX45" s="7"/>
      <c r="CY45" s="6">
        <f t="shared" ref="CY45:CY68" si="43">ROUND(G45+O45+W45+AE45+AM45+AU45+BC45+BK45+BS45+CA45+CI45+CQ45,5)</f>
        <v>12270.52</v>
      </c>
      <c r="CZ45" s="7"/>
      <c r="DA45" s="6">
        <f t="shared" ref="DA45:DA68" si="44">ROUND(I45+Q45+Y45+AG45+AO45+AW45+BE45+BM45+BU45+CC45+CK45+CS45,5)</f>
        <v>49919.040000000001</v>
      </c>
      <c r="DB45" s="7"/>
      <c r="DC45" s="6">
        <f t="shared" si="1"/>
        <v>37648.520000000004</v>
      </c>
      <c r="DD45" s="7"/>
      <c r="DE45" s="8">
        <f t="shared" ref="DE45:DE67" si="45">ROUND(IF(DA45=0, IF(CY45=0, 0, 1), CY45/DA45),5)</f>
        <v>0.24581</v>
      </c>
    </row>
    <row r="46" spans="1:109" x14ac:dyDescent="0.25">
      <c r="A46" s="2"/>
      <c r="B46" s="2"/>
      <c r="C46" s="2"/>
      <c r="D46" s="2"/>
      <c r="E46" s="2"/>
      <c r="F46" s="2" t="s">
        <v>58</v>
      </c>
      <c r="G46" s="6">
        <v>0</v>
      </c>
      <c r="H46" s="7"/>
      <c r="I46" s="6">
        <v>54000</v>
      </c>
      <c r="J46" s="7"/>
      <c r="K46" s="6">
        <f t="shared" si="31"/>
        <v>-54000</v>
      </c>
      <c r="L46" s="7"/>
      <c r="M46" s="8">
        <f t="shared" si="32"/>
        <v>0</v>
      </c>
      <c r="N46" s="7"/>
      <c r="O46" s="6">
        <v>0</v>
      </c>
      <c r="P46" s="7"/>
      <c r="Q46" s="6">
        <v>0</v>
      </c>
      <c r="R46" s="7"/>
      <c r="S46" s="6">
        <f t="shared" si="33"/>
        <v>0</v>
      </c>
      <c r="T46" s="7"/>
      <c r="U46" s="8">
        <f t="shared" si="34"/>
        <v>0</v>
      </c>
      <c r="V46" s="7"/>
      <c r="W46" s="6">
        <v>5376.53</v>
      </c>
      <c r="X46" s="7"/>
      <c r="Y46" s="6">
        <v>0</v>
      </c>
      <c r="Z46" s="7"/>
      <c r="AA46" s="6">
        <f t="shared" si="35"/>
        <v>5376.53</v>
      </c>
      <c r="AB46" s="7"/>
      <c r="AC46" s="8">
        <f t="shared" si="36"/>
        <v>1</v>
      </c>
      <c r="AD46" s="7"/>
      <c r="AE46" s="6">
        <v>0</v>
      </c>
      <c r="AF46" s="7"/>
      <c r="AG46" s="6">
        <v>0</v>
      </c>
      <c r="AH46" s="7"/>
      <c r="AI46" s="6">
        <f t="shared" si="37"/>
        <v>0</v>
      </c>
      <c r="AJ46" s="7"/>
      <c r="AK46" s="8">
        <f t="shared" si="38"/>
        <v>0</v>
      </c>
      <c r="AL46" s="7"/>
      <c r="AM46" s="6">
        <v>0</v>
      </c>
      <c r="AN46" s="7"/>
      <c r="AO46" s="6">
        <v>0</v>
      </c>
      <c r="AP46" s="7"/>
      <c r="AQ46" s="6">
        <f t="shared" si="39"/>
        <v>0</v>
      </c>
      <c r="AR46" s="7"/>
      <c r="AS46" s="8">
        <f t="shared" si="40"/>
        <v>0</v>
      </c>
      <c r="AT46" s="7"/>
      <c r="AU46" s="6">
        <v>0</v>
      </c>
      <c r="AV46" s="7"/>
      <c r="AW46" s="6">
        <v>0</v>
      </c>
      <c r="AX46" s="7"/>
      <c r="AY46" s="6">
        <f t="shared" si="41"/>
        <v>0</v>
      </c>
      <c r="AZ46" s="7"/>
      <c r="BA46" s="8">
        <f t="shared" si="42"/>
        <v>0</v>
      </c>
      <c r="BB46" s="7"/>
      <c r="BC46" s="6">
        <v>0</v>
      </c>
      <c r="BD46" s="7"/>
      <c r="BE46" s="6"/>
      <c r="BF46" s="7"/>
      <c r="BG46" s="6"/>
      <c r="BH46" s="7"/>
      <c r="BI46" s="8"/>
      <c r="BJ46" s="7"/>
      <c r="BK46" s="6">
        <v>0</v>
      </c>
      <c r="BL46" s="7"/>
      <c r="BM46" s="6"/>
      <c r="BN46" s="7"/>
      <c r="BO46" s="6"/>
      <c r="BP46" s="7"/>
      <c r="BQ46" s="8"/>
      <c r="BR46" s="7"/>
      <c r="BS46" s="6">
        <v>0</v>
      </c>
      <c r="BT46" s="7"/>
      <c r="BU46" s="6"/>
      <c r="BV46" s="7"/>
      <c r="BW46" s="6"/>
      <c r="BX46" s="7"/>
      <c r="BY46" s="8"/>
      <c r="BZ46" s="7"/>
      <c r="CA46" s="6">
        <v>0</v>
      </c>
      <c r="CB46" s="7"/>
      <c r="CC46" s="6"/>
      <c r="CD46" s="7"/>
      <c r="CE46" s="6"/>
      <c r="CF46" s="7"/>
      <c r="CG46" s="8"/>
      <c r="CH46" s="7"/>
      <c r="CI46" s="6">
        <v>0</v>
      </c>
      <c r="CJ46" s="7"/>
      <c r="CK46" s="6"/>
      <c r="CL46" s="7"/>
      <c r="CM46" s="6"/>
      <c r="CN46" s="7"/>
      <c r="CO46" s="8"/>
      <c r="CP46" s="7"/>
      <c r="CQ46" s="6">
        <v>0</v>
      </c>
      <c r="CR46" s="7"/>
      <c r="CS46" s="6"/>
      <c r="CT46" s="7"/>
      <c r="CU46" s="6"/>
      <c r="CV46" s="7"/>
      <c r="CW46" s="8"/>
      <c r="CX46" s="7"/>
      <c r="CY46" s="6">
        <f t="shared" si="43"/>
        <v>5376.53</v>
      </c>
      <c r="CZ46" s="7"/>
      <c r="DA46" s="6">
        <f t="shared" si="44"/>
        <v>54000</v>
      </c>
      <c r="DB46" s="7"/>
      <c r="DC46" s="6">
        <f t="shared" si="1"/>
        <v>48623.47</v>
      </c>
      <c r="DD46" s="7"/>
      <c r="DE46" s="8">
        <f t="shared" si="45"/>
        <v>9.9570000000000006E-2</v>
      </c>
    </row>
    <row r="47" spans="1:109" ht="15.75" thickBot="1" x14ac:dyDescent="0.3">
      <c r="A47" s="2"/>
      <c r="B47" s="2"/>
      <c r="C47" s="2"/>
      <c r="D47" s="2"/>
      <c r="E47" s="2"/>
      <c r="F47" s="2" t="s">
        <v>59</v>
      </c>
      <c r="G47" s="9">
        <v>11431.25</v>
      </c>
      <c r="H47" s="7"/>
      <c r="I47" s="9">
        <v>36000</v>
      </c>
      <c r="J47" s="7"/>
      <c r="K47" s="9">
        <f t="shared" si="31"/>
        <v>-24568.75</v>
      </c>
      <c r="L47" s="7"/>
      <c r="M47" s="10">
        <f t="shared" si="32"/>
        <v>0.31752999999999998</v>
      </c>
      <c r="N47" s="7"/>
      <c r="O47" s="9">
        <v>9606.25</v>
      </c>
      <c r="P47" s="7"/>
      <c r="Q47" s="9">
        <v>0</v>
      </c>
      <c r="R47" s="7"/>
      <c r="S47" s="9">
        <f t="shared" si="33"/>
        <v>9606.25</v>
      </c>
      <c r="T47" s="7"/>
      <c r="U47" s="10">
        <f t="shared" si="34"/>
        <v>1</v>
      </c>
      <c r="V47" s="7"/>
      <c r="W47" s="9">
        <v>753</v>
      </c>
      <c r="X47" s="7"/>
      <c r="Y47" s="9">
        <v>0</v>
      </c>
      <c r="Z47" s="7"/>
      <c r="AA47" s="9">
        <f t="shared" si="35"/>
        <v>753</v>
      </c>
      <c r="AB47" s="7"/>
      <c r="AC47" s="10">
        <f t="shared" si="36"/>
        <v>1</v>
      </c>
      <c r="AD47" s="7"/>
      <c r="AE47" s="9">
        <v>0</v>
      </c>
      <c r="AF47" s="7"/>
      <c r="AG47" s="9">
        <v>0</v>
      </c>
      <c r="AH47" s="7"/>
      <c r="AI47" s="9">
        <f t="shared" si="37"/>
        <v>0</v>
      </c>
      <c r="AJ47" s="7"/>
      <c r="AK47" s="10">
        <f t="shared" si="38"/>
        <v>0</v>
      </c>
      <c r="AL47" s="7"/>
      <c r="AM47" s="9">
        <v>0</v>
      </c>
      <c r="AN47" s="7"/>
      <c r="AO47" s="9">
        <v>0</v>
      </c>
      <c r="AP47" s="7"/>
      <c r="AQ47" s="9">
        <f t="shared" si="39"/>
        <v>0</v>
      </c>
      <c r="AR47" s="7"/>
      <c r="AS47" s="10">
        <f t="shared" si="40"/>
        <v>0</v>
      </c>
      <c r="AT47" s="7"/>
      <c r="AU47" s="9">
        <v>0</v>
      </c>
      <c r="AV47" s="7"/>
      <c r="AW47" s="9">
        <v>0</v>
      </c>
      <c r="AX47" s="7"/>
      <c r="AY47" s="9">
        <f t="shared" si="41"/>
        <v>0</v>
      </c>
      <c r="AZ47" s="7"/>
      <c r="BA47" s="10">
        <f t="shared" si="42"/>
        <v>0</v>
      </c>
      <c r="BB47" s="7"/>
      <c r="BC47" s="9">
        <v>0</v>
      </c>
      <c r="BD47" s="7"/>
      <c r="BE47" s="6"/>
      <c r="BF47" s="7"/>
      <c r="BG47" s="6"/>
      <c r="BH47" s="7"/>
      <c r="BI47" s="8"/>
      <c r="BJ47" s="7"/>
      <c r="BK47" s="9">
        <v>0</v>
      </c>
      <c r="BL47" s="7"/>
      <c r="BM47" s="6"/>
      <c r="BN47" s="7"/>
      <c r="BO47" s="6"/>
      <c r="BP47" s="7"/>
      <c r="BQ47" s="8"/>
      <c r="BR47" s="7"/>
      <c r="BS47" s="9">
        <v>0</v>
      </c>
      <c r="BT47" s="7"/>
      <c r="BU47" s="6"/>
      <c r="BV47" s="7"/>
      <c r="BW47" s="6"/>
      <c r="BX47" s="7"/>
      <c r="BY47" s="8"/>
      <c r="BZ47" s="7"/>
      <c r="CA47" s="9">
        <v>0</v>
      </c>
      <c r="CB47" s="7"/>
      <c r="CC47" s="6"/>
      <c r="CD47" s="7"/>
      <c r="CE47" s="6"/>
      <c r="CF47" s="7"/>
      <c r="CG47" s="8"/>
      <c r="CH47" s="7"/>
      <c r="CI47" s="9">
        <v>0</v>
      </c>
      <c r="CJ47" s="7"/>
      <c r="CK47" s="6"/>
      <c r="CL47" s="7"/>
      <c r="CM47" s="6"/>
      <c r="CN47" s="7"/>
      <c r="CO47" s="8"/>
      <c r="CP47" s="7"/>
      <c r="CQ47" s="9">
        <v>0</v>
      </c>
      <c r="CR47" s="7"/>
      <c r="CS47" s="6"/>
      <c r="CT47" s="7"/>
      <c r="CU47" s="6"/>
      <c r="CV47" s="7"/>
      <c r="CW47" s="8"/>
      <c r="CX47" s="7"/>
      <c r="CY47" s="9">
        <f t="shared" si="43"/>
        <v>21790.5</v>
      </c>
      <c r="CZ47" s="7"/>
      <c r="DA47" s="9">
        <f t="shared" si="44"/>
        <v>36000</v>
      </c>
      <c r="DB47" s="7"/>
      <c r="DC47" s="9">
        <f t="shared" si="1"/>
        <v>14209.5</v>
      </c>
      <c r="DD47" s="7"/>
      <c r="DE47" s="29">
        <f t="shared" si="45"/>
        <v>0.60528999999999999</v>
      </c>
    </row>
    <row r="48" spans="1:109" x14ac:dyDescent="0.25">
      <c r="A48" s="2"/>
      <c r="B48" s="2"/>
      <c r="C48" s="2"/>
      <c r="D48" s="2"/>
      <c r="E48" s="2" t="s">
        <v>60</v>
      </c>
      <c r="F48" s="2"/>
      <c r="G48" s="6">
        <f>ROUND(SUM(G44:G47),5)</f>
        <v>16022.97</v>
      </c>
      <c r="H48" s="7"/>
      <c r="I48" s="6">
        <f>ROUND(SUM(I44:I47),5)</f>
        <v>139919.04000000001</v>
      </c>
      <c r="J48" s="7"/>
      <c r="K48" s="6">
        <f t="shared" si="31"/>
        <v>-123896.07</v>
      </c>
      <c r="L48" s="7"/>
      <c r="M48" s="8">
        <f t="shared" si="32"/>
        <v>0.11452</v>
      </c>
      <c r="N48" s="7"/>
      <c r="O48" s="6">
        <f>ROUND(SUM(O44:O47),5)</f>
        <v>14085.05</v>
      </c>
      <c r="P48" s="7"/>
      <c r="Q48" s="6">
        <f>ROUND(SUM(Q44:Q47),5)</f>
        <v>0</v>
      </c>
      <c r="R48" s="7"/>
      <c r="S48" s="6">
        <f t="shared" si="33"/>
        <v>14085.05</v>
      </c>
      <c r="T48" s="7"/>
      <c r="U48" s="8">
        <f t="shared" si="34"/>
        <v>1</v>
      </c>
      <c r="V48" s="7"/>
      <c r="W48" s="6">
        <f>ROUND(SUM(W44:W47),5)</f>
        <v>9329.5300000000007</v>
      </c>
      <c r="X48" s="7"/>
      <c r="Y48" s="6">
        <f>ROUND(SUM(Y44:Y47),5)</f>
        <v>0</v>
      </c>
      <c r="Z48" s="7"/>
      <c r="AA48" s="6">
        <f t="shared" si="35"/>
        <v>9329.5300000000007</v>
      </c>
      <c r="AB48" s="7"/>
      <c r="AC48" s="8">
        <f t="shared" si="36"/>
        <v>1</v>
      </c>
      <c r="AD48" s="7"/>
      <c r="AE48" s="6">
        <f>ROUND(SUM(AE44:AE47),5)</f>
        <v>0</v>
      </c>
      <c r="AF48" s="7"/>
      <c r="AG48" s="6">
        <f>ROUND(SUM(AG44:AG47),5)</f>
        <v>0</v>
      </c>
      <c r="AH48" s="7"/>
      <c r="AI48" s="6">
        <f t="shared" si="37"/>
        <v>0</v>
      </c>
      <c r="AJ48" s="7"/>
      <c r="AK48" s="8">
        <f t="shared" si="38"/>
        <v>0</v>
      </c>
      <c r="AL48" s="7"/>
      <c r="AM48" s="6">
        <f>ROUND(SUM(AM44:AM47),5)</f>
        <v>0</v>
      </c>
      <c r="AN48" s="7"/>
      <c r="AO48" s="6">
        <f>ROUND(SUM(AO44:AO47),5)</f>
        <v>0</v>
      </c>
      <c r="AP48" s="7"/>
      <c r="AQ48" s="6">
        <f t="shared" si="39"/>
        <v>0</v>
      </c>
      <c r="AR48" s="7"/>
      <c r="AS48" s="8">
        <f t="shared" si="40"/>
        <v>0</v>
      </c>
      <c r="AT48" s="7"/>
      <c r="AU48" s="6">
        <f>ROUND(SUM(AU44:AU47),5)</f>
        <v>0</v>
      </c>
      <c r="AV48" s="7"/>
      <c r="AW48" s="6">
        <f>ROUND(SUM(AW44:AW47),5)</f>
        <v>0</v>
      </c>
      <c r="AX48" s="7"/>
      <c r="AY48" s="6">
        <f t="shared" si="41"/>
        <v>0</v>
      </c>
      <c r="AZ48" s="7"/>
      <c r="BA48" s="8">
        <f t="shared" si="42"/>
        <v>0</v>
      </c>
      <c r="BB48" s="7"/>
      <c r="BC48" s="6">
        <f>ROUND(SUM(BC44:BC47),5)</f>
        <v>0</v>
      </c>
      <c r="BD48" s="7"/>
      <c r="BE48" s="6"/>
      <c r="BF48" s="7"/>
      <c r="BG48" s="6"/>
      <c r="BH48" s="7"/>
      <c r="BI48" s="8"/>
      <c r="BJ48" s="7"/>
      <c r="BK48" s="6">
        <f>ROUND(SUM(BK44:BK47),5)</f>
        <v>0</v>
      </c>
      <c r="BL48" s="7"/>
      <c r="BM48" s="6"/>
      <c r="BN48" s="7"/>
      <c r="BO48" s="6"/>
      <c r="BP48" s="7"/>
      <c r="BQ48" s="8"/>
      <c r="BR48" s="7"/>
      <c r="BS48" s="6">
        <f>ROUND(SUM(BS44:BS47),5)</f>
        <v>0</v>
      </c>
      <c r="BT48" s="7"/>
      <c r="BU48" s="6"/>
      <c r="BV48" s="7"/>
      <c r="BW48" s="6"/>
      <c r="BX48" s="7"/>
      <c r="BY48" s="8"/>
      <c r="BZ48" s="7"/>
      <c r="CA48" s="6">
        <f>ROUND(SUM(CA44:CA47),5)</f>
        <v>0</v>
      </c>
      <c r="CB48" s="7"/>
      <c r="CC48" s="6"/>
      <c r="CD48" s="7"/>
      <c r="CE48" s="6"/>
      <c r="CF48" s="7"/>
      <c r="CG48" s="8"/>
      <c r="CH48" s="7"/>
      <c r="CI48" s="6">
        <f>ROUND(SUM(CI44:CI47),5)</f>
        <v>0</v>
      </c>
      <c r="CJ48" s="7"/>
      <c r="CK48" s="6"/>
      <c r="CL48" s="7"/>
      <c r="CM48" s="6"/>
      <c r="CN48" s="7"/>
      <c r="CO48" s="8"/>
      <c r="CP48" s="7"/>
      <c r="CQ48" s="6">
        <f>ROUND(SUM(CQ44:CQ47),5)</f>
        <v>0</v>
      </c>
      <c r="CR48" s="7"/>
      <c r="CS48" s="6"/>
      <c r="CT48" s="7"/>
      <c r="CU48" s="6"/>
      <c r="CV48" s="7"/>
      <c r="CW48" s="8"/>
      <c r="CX48" s="7"/>
      <c r="CY48" s="6">
        <f t="shared" si="43"/>
        <v>39437.550000000003</v>
      </c>
      <c r="CZ48" s="7"/>
      <c r="DA48" s="6">
        <f t="shared" si="44"/>
        <v>139919.04000000001</v>
      </c>
      <c r="DB48" s="7"/>
      <c r="DC48" s="6">
        <f t="shared" si="1"/>
        <v>100481.49</v>
      </c>
      <c r="DD48" s="7"/>
      <c r="DE48" s="28">
        <f t="shared" si="45"/>
        <v>0.28186</v>
      </c>
    </row>
    <row r="49" spans="1:109" x14ac:dyDescent="0.25">
      <c r="A49" s="2"/>
      <c r="B49" s="2"/>
      <c r="C49" s="2"/>
      <c r="D49" s="2"/>
      <c r="E49" s="2" t="s">
        <v>61</v>
      </c>
      <c r="F49" s="2"/>
      <c r="G49" s="6">
        <v>0</v>
      </c>
      <c r="H49" s="7"/>
      <c r="I49" s="6">
        <v>51242.5</v>
      </c>
      <c r="J49" s="7"/>
      <c r="K49" s="6">
        <f t="shared" si="31"/>
        <v>-51242.5</v>
      </c>
      <c r="L49" s="7"/>
      <c r="M49" s="8">
        <f t="shared" si="32"/>
        <v>0</v>
      </c>
      <c r="N49" s="7"/>
      <c r="O49" s="6">
        <v>0</v>
      </c>
      <c r="P49" s="7"/>
      <c r="Q49" s="6">
        <v>0</v>
      </c>
      <c r="R49" s="7"/>
      <c r="S49" s="6">
        <f t="shared" si="33"/>
        <v>0</v>
      </c>
      <c r="T49" s="7"/>
      <c r="U49" s="8">
        <f t="shared" si="34"/>
        <v>0</v>
      </c>
      <c r="V49" s="7"/>
      <c r="W49" s="6">
        <v>5293.65</v>
      </c>
      <c r="X49" s="7"/>
      <c r="Y49" s="6">
        <v>0</v>
      </c>
      <c r="Z49" s="7"/>
      <c r="AA49" s="6">
        <f t="shared" si="35"/>
        <v>5293.65</v>
      </c>
      <c r="AB49" s="7"/>
      <c r="AC49" s="8">
        <f t="shared" si="36"/>
        <v>1</v>
      </c>
      <c r="AD49" s="7"/>
      <c r="AE49" s="6">
        <v>0</v>
      </c>
      <c r="AF49" s="7"/>
      <c r="AG49" s="6">
        <v>0</v>
      </c>
      <c r="AH49" s="7"/>
      <c r="AI49" s="6">
        <f t="shared" si="37"/>
        <v>0</v>
      </c>
      <c r="AJ49" s="7"/>
      <c r="AK49" s="8">
        <f t="shared" si="38"/>
        <v>0</v>
      </c>
      <c r="AL49" s="7"/>
      <c r="AM49" s="6">
        <v>0</v>
      </c>
      <c r="AN49" s="7"/>
      <c r="AO49" s="6">
        <v>0</v>
      </c>
      <c r="AP49" s="7"/>
      <c r="AQ49" s="6">
        <f t="shared" si="39"/>
        <v>0</v>
      </c>
      <c r="AR49" s="7"/>
      <c r="AS49" s="8">
        <f t="shared" si="40"/>
        <v>0</v>
      </c>
      <c r="AT49" s="7"/>
      <c r="AU49" s="6">
        <v>0</v>
      </c>
      <c r="AV49" s="7"/>
      <c r="AW49" s="6">
        <v>0</v>
      </c>
      <c r="AX49" s="7"/>
      <c r="AY49" s="6">
        <f t="shared" si="41"/>
        <v>0</v>
      </c>
      <c r="AZ49" s="7"/>
      <c r="BA49" s="8">
        <f t="shared" si="42"/>
        <v>0</v>
      </c>
      <c r="BB49" s="7"/>
      <c r="BC49" s="6">
        <v>0</v>
      </c>
      <c r="BD49" s="7"/>
      <c r="BE49" s="6"/>
      <c r="BF49" s="7"/>
      <c r="BG49" s="6"/>
      <c r="BH49" s="7"/>
      <c r="BI49" s="8"/>
      <c r="BJ49" s="7"/>
      <c r="BK49" s="6">
        <v>0</v>
      </c>
      <c r="BL49" s="7"/>
      <c r="BM49" s="6"/>
      <c r="BN49" s="7"/>
      <c r="BO49" s="6"/>
      <c r="BP49" s="7"/>
      <c r="BQ49" s="8"/>
      <c r="BR49" s="7"/>
      <c r="BS49" s="6">
        <v>0</v>
      </c>
      <c r="BT49" s="7"/>
      <c r="BU49" s="6"/>
      <c r="BV49" s="7"/>
      <c r="BW49" s="6"/>
      <c r="BX49" s="7"/>
      <c r="BY49" s="8"/>
      <c r="BZ49" s="7"/>
      <c r="CA49" s="6">
        <v>0</v>
      </c>
      <c r="CB49" s="7"/>
      <c r="CC49" s="6"/>
      <c r="CD49" s="7"/>
      <c r="CE49" s="6"/>
      <c r="CF49" s="7"/>
      <c r="CG49" s="8"/>
      <c r="CH49" s="7"/>
      <c r="CI49" s="6">
        <v>0</v>
      </c>
      <c r="CJ49" s="7"/>
      <c r="CK49" s="6"/>
      <c r="CL49" s="7"/>
      <c r="CM49" s="6"/>
      <c r="CN49" s="7"/>
      <c r="CO49" s="8"/>
      <c r="CP49" s="7"/>
      <c r="CQ49" s="6">
        <v>0</v>
      </c>
      <c r="CR49" s="7"/>
      <c r="CS49" s="6"/>
      <c r="CT49" s="7"/>
      <c r="CU49" s="6"/>
      <c r="CV49" s="7"/>
      <c r="CW49" s="8"/>
      <c r="CX49" s="7"/>
      <c r="CY49" s="6">
        <f t="shared" si="43"/>
        <v>5293.65</v>
      </c>
      <c r="CZ49" s="7"/>
      <c r="DA49" s="6">
        <f t="shared" si="44"/>
        <v>51242.5</v>
      </c>
      <c r="DB49" s="7"/>
      <c r="DC49" s="6">
        <f t="shared" si="1"/>
        <v>45948.85</v>
      </c>
      <c r="DD49" s="7"/>
      <c r="DE49" s="8">
        <f t="shared" si="45"/>
        <v>0.10331</v>
      </c>
    </row>
    <row r="50" spans="1:109" x14ac:dyDescent="0.25">
      <c r="A50" s="2"/>
      <c r="B50" s="2"/>
      <c r="C50" s="2"/>
      <c r="D50" s="2"/>
      <c r="E50" s="2" t="s">
        <v>62</v>
      </c>
      <c r="F50" s="2"/>
      <c r="G50" s="6">
        <v>1226.49</v>
      </c>
      <c r="H50" s="7"/>
      <c r="I50" s="6">
        <v>10703.81</v>
      </c>
      <c r="J50" s="7"/>
      <c r="K50" s="6">
        <f t="shared" si="31"/>
        <v>-9477.32</v>
      </c>
      <c r="L50" s="7"/>
      <c r="M50" s="8">
        <f t="shared" si="32"/>
        <v>0.11458</v>
      </c>
      <c r="N50" s="7"/>
      <c r="O50" s="6">
        <v>1078.22</v>
      </c>
      <c r="P50" s="7"/>
      <c r="Q50" s="6">
        <v>0</v>
      </c>
      <c r="R50" s="7"/>
      <c r="S50" s="6">
        <f t="shared" si="33"/>
        <v>1078.22</v>
      </c>
      <c r="T50" s="7"/>
      <c r="U50" s="8">
        <f t="shared" si="34"/>
        <v>1</v>
      </c>
      <c r="V50" s="7"/>
      <c r="W50" s="6">
        <v>707.46</v>
      </c>
      <c r="X50" s="7"/>
      <c r="Y50" s="6">
        <v>0</v>
      </c>
      <c r="Z50" s="7"/>
      <c r="AA50" s="6">
        <f t="shared" si="35"/>
        <v>707.46</v>
      </c>
      <c r="AB50" s="7"/>
      <c r="AC50" s="8">
        <f t="shared" si="36"/>
        <v>1</v>
      </c>
      <c r="AD50" s="7"/>
      <c r="AE50" s="6">
        <v>0</v>
      </c>
      <c r="AF50" s="7"/>
      <c r="AG50" s="6">
        <v>0</v>
      </c>
      <c r="AH50" s="7"/>
      <c r="AI50" s="6">
        <f t="shared" si="37"/>
        <v>0</v>
      </c>
      <c r="AJ50" s="7"/>
      <c r="AK50" s="8">
        <f t="shared" si="38"/>
        <v>0</v>
      </c>
      <c r="AL50" s="7"/>
      <c r="AM50" s="6">
        <v>0</v>
      </c>
      <c r="AN50" s="7"/>
      <c r="AO50" s="6">
        <v>0</v>
      </c>
      <c r="AP50" s="7"/>
      <c r="AQ50" s="6">
        <f t="shared" si="39"/>
        <v>0</v>
      </c>
      <c r="AR50" s="7"/>
      <c r="AS50" s="8">
        <f t="shared" si="40"/>
        <v>0</v>
      </c>
      <c r="AT50" s="7"/>
      <c r="AU50" s="6">
        <v>0</v>
      </c>
      <c r="AV50" s="7"/>
      <c r="AW50" s="6">
        <v>0</v>
      </c>
      <c r="AX50" s="7"/>
      <c r="AY50" s="6">
        <f t="shared" si="41"/>
        <v>0</v>
      </c>
      <c r="AZ50" s="7"/>
      <c r="BA50" s="8">
        <f t="shared" si="42"/>
        <v>0</v>
      </c>
      <c r="BB50" s="7"/>
      <c r="BC50" s="6">
        <v>0</v>
      </c>
      <c r="BD50" s="7"/>
      <c r="BE50" s="6"/>
      <c r="BF50" s="7"/>
      <c r="BG50" s="6"/>
      <c r="BH50" s="7"/>
      <c r="BI50" s="8"/>
      <c r="BJ50" s="7"/>
      <c r="BK50" s="6">
        <v>0</v>
      </c>
      <c r="BL50" s="7"/>
      <c r="BM50" s="6"/>
      <c r="BN50" s="7"/>
      <c r="BO50" s="6"/>
      <c r="BP50" s="7"/>
      <c r="BQ50" s="8"/>
      <c r="BR50" s="7"/>
      <c r="BS50" s="6">
        <v>0</v>
      </c>
      <c r="BT50" s="7"/>
      <c r="BU50" s="6"/>
      <c r="BV50" s="7"/>
      <c r="BW50" s="6"/>
      <c r="BX50" s="7"/>
      <c r="BY50" s="8"/>
      <c r="BZ50" s="7"/>
      <c r="CA50" s="6">
        <v>0</v>
      </c>
      <c r="CB50" s="7"/>
      <c r="CC50" s="6"/>
      <c r="CD50" s="7"/>
      <c r="CE50" s="6"/>
      <c r="CF50" s="7"/>
      <c r="CG50" s="8"/>
      <c r="CH50" s="7"/>
      <c r="CI50" s="6">
        <v>0</v>
      </c>
      <c r="CJ50" s="7"/>
      <c r="CK50" s="6"/>
      <c r="CL50" s="7"/>
      <c r="CM50" s="6"/>
      <c r="CN50" s="7"/>
      <c r="CO50" s="8"/>
      <c r="CP50" s="7"/>
      <c r="CQ50" s="6">
        <v>0</v>
      </c>
      <c r="CR50" s="7"/>
      <c r="CS50" s="6"/>
      <c r="CT50" s="7"/>
      <c r="CU50" s="6"/>
      <c r="CV50" s="7"/>
      <c r="CW50" s="8"/>
      <c r="CX50" s="7"/>
      <c r="CY50" s="6">
        <f t="shared" si="43"/>
        <v>3012.17</v>
      </c>
      <c r="CZ50" s="7"/>
      <c r="DA50" s="6">
        <f t="shared" si="44"/>
        <v>10703.81</v>
      </c>
      <c r="DB50" s="7"/>
      <c r="DC50" s="6">
        <f t="shared" si="1"/>
        <v>7691.6399999999994</v>
      </c>
      <c r="DD50" s="7"/>
      <c r="DE50" s="28">
        <f t="shared" si="45"/>
        <v>0.28140999999999999</v>
      </c>
    </row>
    <row r="51" spans="1:109" x14ac:dyDescent="0.25">
      <c r="A51" s="2"/>
      <c r="B51" s="2"/>
      <c r="C51" s="2"/>
      <c r="D51" s="2"/>
      <c r="E51" s="2" t="s">
        <v>63</v>
      </c>
      <c r="F51" s="2"/>
      <c r="G51" s="6">
        <v>365.61</v>
      </c>
      <c r="H51" s="7"/>
      <c r="I51" s="6">
        <v>3232.13</v>
      </c>
      <c r="J51" s="7"/>
      <c r="K51" s="6">
        <f t="shared" si="31"/>
        <v>-2866.52</v>
      </c>
      <c r="L51" s="7"/>
      <c r="M51" s="8">
        <f t="shared" si="32"/>
        <v>0.11312</v>
      </c>
      <c r="N51" s="7"/>
      <c r="O51" s="6">
        <v>320.85000000000002</v>
      </c>
      <c r="P51" s="7"/>
      <c r="Q51" s="6">
        <v>0</v>
      </c>
      <c r="R51" s="7"/>
      <c r="S51" s="6">
        <f t="shared" si="33"/>
        <v>320.85000000000002</v>
      </c>
      <c r="T51" s="7"/>
      <c r="U51" s="8">
        <f t="shared" si="34"/>
        <v>1</v>
      </c>
      <c r="V51" s="7"/>
      <c r="W51" s="6">
        <v>210.99</v>
      </c>
      <c r="X51" s="7"/>
      <c r="Y51" s="6">
        <v>0</v>
      </c>
      <c r="Z51" s="7"/>
      <c r="AA51" s="6">
        <f t="shared" si="35"/>
        <v>210.99</v>
      </c>
      <c r="AB51" s="7"/>
      <c r="AC51" s="8">
        <f t="shared" si="36"/>
        <v>1</v>
      </c>
      <c r="AD51" s="7"/>
      <c r="AE51" s="6">
        <v>0</v>
      </c>
      <c r="AF51" s="7"/>
      <c r="AG51" s="6">
        <v>0</v>
      </c>
      <c r="AH51" s="7"/>
      <c r="AI51" s="6">
        <f t="shared" si="37"/>
        <v>0</v>
      </c>
      <c r="AJ51" s="7"/>
      <c r="AK51" s="8">
        <f t="shared" si="38"/>
        <v>0</v>
      </c>
      <c r="AL51" s="7"/>
      <c r="AM51" s="6">
        <v>0</v>
      </c>
      <c r="AN51" s="7"/>
      <c r="AO51" s="6">
        <v>0</v>
      </c>
      <c r="AP51" s="7"/>
      <c r="AQ51" s="6">
        <f t="shared" si="39"/>
        <v>0</v>
      </c>
      <c r="AR51" s="7"/>
      <c r="AS51" s="8">
        <f t="shared" si="40"/>
        <v>0</v>
      </c>
      <c r="AT51" s="7"/>
      <c r="AU51" s="6">
        <v>0</v>
      </c>
      <c r="AV51" s="7"/>
      <c r="AW51" s="6">
        <v>0</v>
      </c>
      <c r="AX51" s="7"/>
      <c r="AY51" s="6">
        <f t="shared" si="41"/>
        <v>0</v>
      </c>
      <c r="AZ51" s="7"/>
      <c r="BA51" s="8">
        <f t="shared" si="42"/>
        <v>0</v>
      </c>
      <c r="BB51" s="7"/>
      <c r="BC51" s="6">
        <v>0</v>
      </c>
      <c r="BD51" s="7"/>
      <c r="BE51" s="6"/>
      <c r="BF51" s="7"/>
      <c r="BG51" s="6"/>
      <c r="BH51" s="7"/>
      <c r="BI51" s="8"/>
      <c r="BJ51" s="7"/>
      <c r="BK51" s="6">
        <v>0</v>
      </c>
      <c r="BL51" s="7"/>
      <c r="BM51" s="6"/>
      <c r="BN51" s="7"/>
      <c r="BO51" s="6"/>
      <c r="BP51" s="7"/>
      <c r="BQ51" s="8"/>
      <c r="BR51" s="7"/>
      <c r="BS51" s="6">
        <v>0</v>
      </c>
      <c r="BT51" s="7"/>
      <c r="BU51" s="6"/>
      <c r="BV51" s="7"/>
      <c r="BW51" s="6"/>
      <c r="BX51" s="7"/>
      <c r="BY51" s="8"/>
      <c r="BZ51" s="7"/>
      <c r="CA51" s="6">
        <v>0</v>
      </c>
      <c r="CB51" s="7"/>
      <c r="CC51" s="6"/>
      <c r="CD51" s="7"/>
      <c r="CE51" s="6"/>
      <c r="CF51" s="7"/>
      <c r="CG51" s="8"/>
      <c r="CH51" s="7"/>
      <c r="CI51" s="6">
        <v>0</v>
      </c>
      <c r="CJ51" s="7"/>
      <c r="CK51" s="6"/>
      <c r="CL51" s="7"/>
      <c r="CM51" s="6"/>
      <c r="CN51" s="7"/>
      <c r="CO51" s="8"/>
      <c r="CP51" s="7"/>
      <c r="CQ51" s="6">
        <v>0</v>
      </c>
      <c r="CR51" s="7"/>
      <c r="CS51" s="6"/>
      <c r="CT51" s="7"/>
      <c r="CU51" s="6"/>
      <c r="CV51" s="7"/>
      <c r="CW51" s="8"/>
      <c r="CX51" s="7"/>
      <c r="CY51" s="6">
        <f t="shared" si="43"/>
        <v>897.45</v>
      </c>
      <c r="CZ51" s="7"/>
      <c r="DA51" s="6">
        <f t="shared" si="44"/>
        <v>3232.13</v>
      </c>
      <c r="DB51" s="7"/>
      <c r="DC51" s="6">
        <f t="shared" si="1"/>
        <v>2334.6800000000003</v>
      </c>
      <c r="DD51" s="7"/>
      <c r="DE51" s="28">
        <f t="shared" si="45"/>
        <v>0.27766999999999997</v>
      </c>
    </row>
    <row r="52" spans="1:109" x14ac:dyDescent="0.25">
      <c r="A52" s="2"/>
      <c r="B52" s="2"/>
      <c r="C52" s="2"/>
      <c r="D52" s="2"/>
      <c r="E52" s="2" t="s">
        <v>64</v>
      </c>
      <c r="F52" s="2"/>
      <c r="G52" s="6">
        <v>0</v>
      </c>
      <c r="H52" s="7"/>
      <c r="I52" s="6">
        <v>5059.8</v>
      </c>
      <c r="J52" s="7"/>
      <c r="K52" s="6">
        <f t="shared" si="31"/>
        <v>-5059.8</v>
      </c>
      <c r="L52" s="7"/>
      <c r="M52" s="8">
        <f t="shared" si="32"/>
        <v>0</v>
      </c>
      <c r="N52" s="7"/>
      <c r="O52" s="6">
        <v>0</v>
      </c>
      <c r="P52" s="7"/>
      <c r="Q52" s="6">
        <v>0</v>
      </c>
      <c r="R52" s="7"/>
      <c r="S52" s="6">
        <f t="shared" si="33"/>
        <v>0</v>
      </c>
      <c r="T52" s="7"/>
      <c r="U52" s="8">
        <f t="shared" si="34"/>
        <v>0</v>
      </c>
      <c r="V52" s="7"/>
      <c r="W52" s="6">
        <v>503.78</v>
      </c>
      <c r="X52" s="7"/>
      <c r="Y52" s="6">
        <v>0</v>
      </c>
      <c r="Z52" s="7"/>
      <c r="AA52" s="6">
        <f t="shared" si="35"/>
        <v>503.78</v>
      </c>
      <c r="AB52" s="7"/>
      <c r="AC52" s="8">
        <f t="shared" si="36"/>
        <v>1</v>
      </c>
      <c r="AD52" s="7"/>
      <c r="AE52" s="6">
        <v>0</v>
      </c>
      <c r="AF52" s="7"/>
      <c r="AG52" s="6">
        <v>0</v>
      </c>
      <c r="AH52" s="7"/>
      <c r="AI52" s="6">
        <f t="shared" si="37"/>
        <v>0</v>
      </c>
      <c r="AJ52" s="7"/>
      <c r="AK52" s="8">
        <f t="shared" si="38"/>
        <v>0</v>
      </c>
      <c r="AL52" s="7"/>
      <c r="AM52" s="6">
        <v>0</v>
      </c>
      <c r="AN52" s="7"/>
      <c r="AO52" s="6">
        <v>0</v>
      </c>
      <c r="AP52" s="7"/>
      <c r="AQ52" s="6">
        <f t="shared" si="39"/>
        <v>0</v>
      </c>
      <c r="AR52" s="7"/>
      <c r="AS52" s="8">
        <f t="shared" si="40"/>
        <v>0</v>
      </c>
      <c r="AT52" s="7"/>
      <c r="AU52" s="6">
        <v>0</v>
      </c>
      <c r="AV52" s="7"/>
      <c r="AW52" s="6">
        <v>0</v>
      </c>
      <c r="AX52" s="7"/>
      <c r="AY52" s="6">
        <f t="shared" si="41"/>
        <v>0</v>
      </c>
      <c r="AZ52" s="7"/>
      <c r="BA52" s="8">
        <f t="shared" si="42"/>
        <v>0</v>
      </c>
      <c r="BB52" s="7"/>
      <c r="BC52" s="6">
        <v>0</v>
      </c>
      <c r="BD52" s="7"/>
      <c r="BE52" s="6"/>
      <c r="BF52" s="7"/>
      <c r="BG52" s="6"/>
      <c r="BH52" s="7"/>
      <c r="BI52" s="8"/>
      <c r="BJ52" s="7"/>
      <c r="BK52" s="6">
        <v>0</v>
      </c>
      <c r="BL52" s="7"/>
      <c r="BM52" s="6"/>
      <c r="BN52" s="7"/>
      <c r="BO52" s="6"/>
      <c r="BP52" s="7"/>
      <c r="BQ52" s="8"/>
      <c r="BR52" s="7"/>
      <c r="BS52" s="6">
        <v>0</v>
      </c>
      <c r="BT52" s="7"/>
      <c r="BU52" s="6"/>
      <c r="BV52" s="7"/>
      <c r="BW52" s="6"/>
      <c r="BX52" s="7"/>
      <c r="BY52" s="8"/>
      <c r="BZ52" s="7"/>
      <c r="CA52" s="6">
        <v>0</v>
      </c>
      <c r="CB52" s="7"/>
      <c r="CC52" s="6"/>
      <c r="CD52" s="7"/>
      <c r="CE52" s="6"/>
      <c r="CF52" s="7"/>
      <c r="CG52" s="8"/>
      <c r="CH52" s="7"/>
      <c r="CI52" s="6">
        <v>0</v>
      </c>
      <c r="CJ52" s="7"/>
      <c r="CK52" s="6"/>
      <c r="CL52" s="7"/>
      <c r="CM52" s="6"/>
      <c r="CN52" s="7"/>
      <c r="CO52" s="8"/>
      <c r="CP52" s="7"/>
      <c r="CQ52" s="6">
        <v>0</v>
      </c>
      <c r="CR52" s="7"/>
      <c r="CS52" s="6"/>
      <c r="CT52" s="7"/>
      <c r="CU52" s="6"/>
      <c r="CV52" s="7"/>
      <c r="CW52" s="8"/>
      <c r="CX52" s="7"/>
      <c r="CY52" s="6">
        <f t="shared" si="43"/>
        <v>503.78</v>
      </c>
      <c r="CZ52" s="7"/>
      <c r="DA52" s="6">
        <f t="shared" si="44"/>
        <v>5059.8</v>
      </c>
      <c r="DB52" s="7"/>
      <c r="DC52" s="6">
        <f t="shared" si="1"/>
        <v>4556.0200000000004</v>
      </c>
      <c r="DD52" s="7"/>
      <c r="DE52" s="8">
        <f t="shared" si="45"/>
        <v>9.9570000000000006E-2</v>
      </c>
    </row>
    <row r="53" spans="1:109" x14ac:dyDescent="0.25">
      <c r="A53" s="2"/>
      <c r="B53" s="2"/>
      <c r="C53" s="2"/>
      <c r="D53" s="2"/>
      <c r="E53" s="2" t="s">
        <v>65</v>
      </c>
      <c r="F53" s="2"/>
      <c r="G53" s="6">
        <v>38.94</v>
      </c>
      <c r="H53" s="7"/>
      <c r="I53" s="6">
        <v>100</v>
      </c>
      <c r="J53" s="7"/>
      <c r="K53" s="6">
        <f t="shared" si="31"/>
        <v>-61.06</v>
      </c>
      <c r="L53" s="7"/>
      <c r="M53" s="8">
        <f t="shared" si="32"/>
        <v>0.38940000000000002</v>
      </c>
      <c r="N53" s="7"/>
      <c r="O53" s="6">
        <v>0</v>
      </c>
      <c r="P53" s="7"/>
      <c r="Q53" s="6">
        <v>0</v>
      </c>
      <c r="R53" s="7"/>
      <c r="S53" s="6">
        <f t="shared" si="33"/>
        <v>0</v>
      </c>
      <c r="T53" s="7"/>
      <c r="U53" s="8">
        <f t="shared" si="34"/>
        <v>0</v>
      </c>
      <c r="V53" s="7"/>
      <c r="W53" s="6">
        <v>0</v>
      </c>
      <c r="X53" s="7"/>
      <c r="Y53" s="6">
        <v>0</v>
      </c>
      <c r="Z53" s="7"/>
      <c r="AA53" s="6">
        <f t="shared" si="35"/>
        <v>0</v>
      </c>
      <c r="AB53" s="7"/>
      <c r="AC53" s="8">
        <f t="shared" si="36"/>
        <v>0</v>
      </c>
      <c r="AD53" s="7"/>
      <c r="AE53" s="6">
        <v>0</v>
      </c>
      <c r="AF53" s="7"/>
      <c r="AG53" s="6">
        <v>0</v>
      </c>
      <c r="AH53" s="7"/>
      <c r="AI53" s="6">
        <f t="shared" si="37"/>
        <v>0</v>
      </c>
      <c r="AJ53" s="7"/>
      <c r="AK53" s="8">
        <f t="shared" si="38"/>
        <v>0</v>
      </c>
      <c r="AL53" s="7"/>
      <c r="AM53" s="6">
        <v>0</v>
      </c>
      <c r="AN53" s="7"/>
      <c r="AO53" s="6">
        <v>0</v>
      </c>
      <c r="AP53" s="7"/>
      <c r="AQ53" s="6">
        <f t="shared" si="39"/>
        <v>0</v>
      </c>
      <c r="AR53" s="7"/>
      <c r="AS53" s="8">
        <f t="shared" si="40"/>
        <v>0</v>
      </c>
      <c r="AT53" s="7"/>
      <c r="AU53" s="6">
        <v>0</v>
      </c>
      <c r="AV53" s="7"/>
      <c r="AW53" s="6">
        <v>0</v>
      </c>
      <c r="AX53" s="7"/>
      <c r="AY53" s="6">
        <f t="shared" si="41"/>
        <v>0</v>
      </c>
      <c r="AZ53" s="7"/>
      <c r="BA53" s="8">
        <f t="shared" si="42"/>
        <v>0</v>
      </c>
      <c r="BB53" s="7"/>
      <c r="BC53" s="6">
        <v>0</v>
      </c>
      <c r="BD53" s="7"/>
      <c r="BE53" s="6"/>
      <c r="BF53" s="7"/>
      <c r="BG53" s="6"/>
      <c r="BH53" s="7"/>
      <c r="BI53" s="8"/>
      <c r="BJ53" s="7"/>
      <c r="BK53" s="6">
        <v>0</v>
      </c>
      <c r="BL53" s="7"/>
      <c r="BM53" s="6"/>
      <c r="BN53" s="7"/>
      <c r="BO53" s="6"/>
      <c r="BP53" s="7"/>
      <c r="BQ53" s="8"/>
      <c r="BR53" s="7"/>
      <c r="BS53" s="6">
        <v>0</v>
      </c>
      <c r="BT53" s="7"/>
      <c r="BU53" s="6"/>
      <c r="BV53" s="7"/>
      <c r="BW53" s="6"/>
      <c r="BX53" s="7"/>
      <c r="BY53" s="8"/>
      <c r="BZ53" s="7"/>
      <c r="CA53" s="6">
        <v>0</v>
      </c>
      <c r="CB53" s="7"/>
      <c r="CC53" s="6"/>
      <c r="CD53" s="7"/>
      <c r="CE53" s="6"/>
      <c r="CF53" s="7"/>
      <c r="CG53" s="8"/>
      <c r="CH53" s="7"/>
      <c r="CI53" s="6">
        <v>0</v>
      </c>
      <c r="CJ53" s="7"/>
      <c r="CK53" s="6"/>
      <c r="CL53" s="7"/>
      <c r="CM53" s="6"/>
      <c r="CN53" s="7"/>
      <c r="CO53" s="8"/>
      <c r="CP53" s="7"/>
      <c r="CQ53" s="6">
        <v>0</v>
      </c>
      <c r="CR53" s="7"/>
      <c r="CS53" s="6"/>
      <c r="CT53" s="7"/>
      <c r="CU53" s="6"/>
      <c r="CV53" s="7"/>
      <c r="CW53" s="8"/>
      <c r="CX53" s="7"/>
      <c r="CY53" s="6">
        <f t="shared" si="43"/>
        <v>38.94</v>
      </c>
      <c r="CZ53" s="7"/>
      <c r="DA53" s="6">
        <f t="shared" si="44"/>
        <v>100</v>
      </c>
      <c r="DB53" s="7"/>
      <c r="DC53" s="6">
        <f t="shared" si="1"/>
        <v>61.06</v>
      </c>
      <c r="DD53" s="7"/>
      <c r="DE53" s="28">
        <f t="shared" si="45"/>
        <v>0.38940000000000002</v>
      </c>
    </row>
    <row r="54" spans="1:109" x14ac:dyDescent="0.25">
      <c r="A54" s="2"/>
      <c r="B54" s="2"/>
      <c r="C54" s="2"/>
      <c r="D54" s="2"/>
      <c r="E54" s="2" t="s">
        <v>66</v>
      </c>
      <c r="F54" s="2"/>
      <c r="G54" s="6">
        <v>0</v>
      </c>
      <c r="H54" s="7"/>
      <c r="I54" s="6">
        <v>5000</v>
      </c>
      <c r="J54" s="7"/>
      <c r="K54" s="6">
        <f t="shared" si="31"/>
        <v>-5000</v>
      </c>
      <c r="L54" s="7"/>
      <c r="M54" s="8">
        <f t="shared" si="32"/>
        <v>0</v>
      </c>
      <c r="N54" s="7"/>
      <c r="O54" s="6">
        <v>0</v>
      </c>
      <c r="P54" s="7"/>
      <c r="Q54" s="6">
        <v>0</v>
      </c>
      <c r="R54" s="7"/>
      <c r="S54" s="6">
        <f t="shared" si="33"/>
        <v>0</v>
      </c>
      <c r="T54" s="7"/>
      <c r="U54" s="8">
        <f t="shared" si="34"/>
        <v>0</v>
      </c>
      <c r="V54" s="7"/>
      <c r="W54" s="6">
        <v>0</v>
      </c>
      <c r="X54" s="7"/>
      <c r="Y54" s="6">
        <v>0</v>
      </c>
      <c r="Z54" s="7"/>
      <c r="AA54" s="6">
        <f t="shared" si="35"/>
        <v>0</v>
      </c>
      <c r="AB54" s="7"/>
      <c r="AC54" s="8">
        <f t="shared" si="36"/>
        <v>0</v>
      </c>
      <c r="AD54" s="7"/>
      <c r="AE54" s="6">
        <v>0</v>
      </c>
      <c r="AF54" s="7"/>
      <c r="AG54" s="6">
        <v>0</v>
      </c>
      <c r="AH54" s="7"/>
      <c r="AI54" s="6">
        <f t="shared" si="37"/>
        <v>0</v>
      </c>
      <c r="AJ54" s="7"/>
      <c r="AK54" s="8">
        <f t="shared" si="38"/>
        <v>0</v>
      </c>
      <c r="AL54" s="7"/>
      <c r="AM54" s="6">
        <v>0</v>
      </c>
      <c r="AN54" s="7"/>
      <c r="AO54" s="6">
        <v>0</v>
      </c>
      <c r="AP54" s="7"/>
      <c r="AQ54" s="6">
        <f t="shared" si="39"/>
        <v>0</v>
      </c>
      <c r="AR54" s="7"/>
      <c r="AS54" s="8">
        <f t="shared" si="40"/>
        <v>0</v>
      </c>
      <c r="AT54" s="7"/>
      <c r="AU54" s="6">
        <v>0</v>
      </c>
      <c r="AV54" s="7"/>
      <c r="AW54" s="6">
        <v>0</v>
      </c>
      <c r="AX54" s="7"/>
      <c r="AY54" s="6">
        <f t="shared" si="41"/>
        <v>0</v>
      </c>
      <c r="AZ54" s="7"/>
      <c r="BA54" s="8">
        <f t="shared" si="42"/>
        <v>0</v>
      </c>
      <c r="BB54" s="7"/>
      <c r="BC54" s="6">
        <v>0</v>
      </c>
      <c r="BD54" s="7"/>
      <c r="BE54" s="6"/>
      <c r="BF54" s="7"/>
      <c r="BG54" s="6"/>
      <c r="BH54" s="7"/>
      <c r="BI54" s="8"/>
      <c r="BJ54" s="7"/>
      <c r="BK54" s="6">
        <v>0</v>
      </c>
      <c r="BL54" s="7"/>
      <c r="BM54" s="6"/>
      <c r="BN54" s="7"/>
      <c r="BO54" s="6"/>
      <c r="BP54" s="7"/>
      <c r="BQ54" s="8"/>
      <c r="BR54" s="7"/>
      <c r="BS54" s="6">
        <v>0</v>
      </c>
      <c r="BT54" s="7"/>
      <c r="BU54" s="6"/>
      <c r="BV54" s="7"/>
      <c r="BW54" s="6"/>
      <c r="BX54" s="7"/>
      <c r="BY54" s="8"/>
      <c r="BZ54" s="7"/>
      <c r="CA54" s="6">
        <v>0</v>
      </c>
      <c r="CB54" s="7"/>
      <c r="CC54" s="6"/>
      <c r="CD54" s="7"/>
      <c r="CE54" s="6"/>
      <c r="CF54" s="7"/>
      <c r="CG54" s="8"/>
      <c r="CH54" s="7"/>
      <c r="CI54" s="6">
        <v>0</v>
      </c>
      <c r="CJ54" s="7"/>
      <c r="CK54" s="6"/>
      <c r="CL54" s="7"/>
      <c r="CM54" s="6"/>
      <c r="CN54" s="7"/>
      <c r="CO54" s="8"/>
      <c r="CP54" s="7"/>
      <c r="CQ54" s="6">
        <v>0</v>
      </c>
      <c r="CR54" s="7"/>
      <c r="CS54" s="6"/>
      <c r="CT54" s="7"/>
      <c r="CU54" s="6"/>
      <c r="CV54" s="7"/>
      <c r="CW54" s="8"/>
      <c r="CX54" s="7"/>
      <c r="CY54" s="6">
        <f t="shared" si="43"/>
        <v>0</v>
      </c>
      <c r="CZ54" s="7"/>
      <c r="DA54" s="6">
        <f t="shared" si="44"/>
        <v>5000</v>
      </c>
      <c r="DB54" s="7"/>
      <c r="DC54" s="6">
        <f t="shared" si="1"/>
        <v>5000</v>
      </c>
      <c r="DD54" s="7"/>
      <c r="DE54" s="8">
        <f t="shared" si="45"/>
        <v>0</v>
      </c>
    </row>
    <row r="55" spans="1:109" x14ac:dyDescent="0.25">
      <c r="A55" s="2"/>
      <c r="B55" s="2"/>
      <c r="C55" s="2"/>
      <c r="D55" s="2"/>
      <c r="E55" s="2" t="s">
        <v>67</v>
      </c>
      <c r="F55" s="2"/>
      <c r="G55" s="6">
        <v>41.79</v>
      </c>
      <c r="H55" s="7"/>
      <c r="I55" s="6">
        <v>1200</v>
      </c>
      <c r="J55" s="7"/>
      <c r="K55" s="6">
        <f t="shared" si="31"/>
        <v>-1158.21</v>
      </c>
      <c r="L55" s="7"/>
      <c r="M55" s="8">
        <f t="shared" si="32"/>
        <v>3.483E-2</v>
      </c>
      <c r="N55" s="7"/>
      <c r="O55" s="6">
        <v>0</v>
      </c>
      <c r="P55" s="7"/>
      <c r="Q55" s="6">
        <v>0</v>
      </c>
      <c r="R55" s="7"/>
      <c r="S55" s="6">
        <f t="shared" si="33"/>
        <v>0</v>
      </c>
      <c r="T55" s="7"/>
      <c r="U55" s="8">
        <f t="shared" si="34"/>
        <v>0</v>
      </c>
      <c r="V55" s="7"/>
      <c r="W55" s="6">
        <v>42.33</v>
      </c>
      <c r="X55" s="7"/>
      <c r="Y55" s="6">
        <v>0</v>
      </c>
      <c r="Z55" s="7"/>
      <c r="AA55" s="6">
        <f t="shared" si="35"/>
        <v>42.33</v>
      </c>
      <c r="AB55" s="7"/>
      <c r="AC55" s="8">
        <f t="shared" si="36"/>
        <v>1</v>
      </c>
      <c r="AD55" s="7"/>
      <c r="AE55" s="6">
        <v>0</v>
      </c>
      <c r="AF55" s="7"/>
      <c r="AG55" s="6">
        <v>0</v>
      </c>
      <c r="AH55" s="7"/>
      <c r="AI55" s="6">
        <f t="shared" si="37"/>
        <v>0</v>
      </c>
      <c r="AJ55" s="7"/>
      <c r="AK55" s="8">
        <f t="shared" si="38"/>
        <v>0</v>
      </c>
      <c r="AL55" s="7"/>
      <c r="AM55" s="6">
        <v>0</v>
      </c>
      <c r="AN55" s="7"/>
      <c r="AO55" s="6">
        <v>0</v>
      </c>
      <c r="AP55" s="7"/>
      <c r="AQ55" s="6">
        <f t="shared" si="39"/>
        <v>0</v>
      </c>
      <c r="AR55" s="7"/>
      <c r="AS55" s="8">
        <f t="shared" si="40"/>
        <v>0</v>
      </c>
      <c r="AT55" s="7"/>
      <c r="AU55" s="6">
        <v>0</v>
      </c>
      <c r="AV55" s="7"/>
      <c r="AW55" s="6">
        <v>0</v>
      </c>
      <c r="AX55" s="7"/>
      <c r="AY55" s="6">
        <f t="shared" si="41"/>
        <v>0</v>
      </c>
      <c r="AZ55" s="7"/>
      <c r="BA55" s="8">
        <f t="shared" si="42"/>
        <v>0</v>
      </c>
      <c r="BB55" s="7"/>
      <c r="BC55" s="6">
        <v>0</v>
      </c>
      <c r="BD55" s="7"/>
      <c r="BE55" s="6"/>
      <c r="BF55" s="7"/>
      <c r="BG55" s="6"/>
      <c r="BH55" s="7"/>
      <c r="BI55" s="8"/>
      <c r="BJ55" s="7"/>
      <c r="BK55" s="6">
        <v>0</v>
      </c>
      <c r="BL55" s="7"/>
      <c r="BM55" s="6"/>
      <c r="BN55" s="7"/>
      <c r="BO55" s="6"/>
      <c r="BP55" s="7"/>
      <c r="BQ55" s="8"/>
      <c r="BR55" s="7"/>
      <c r="BS55" s="6">
        <v>0</v>
      </c>
      <c r="BT55" s="7"/>
      <c r="BU55" s="6"/>
      <c r="BV55" s="7"/>
      <c r="BW55" s="6"/>
      <c r="BX55" s="7"/>
      <c r="BY55" s="8"/>
      <c r="BZ55" s="7"/>
      <c r="CA55" s="6">
        <v>0</v>
      </c>
      <c r="CB55" s="7"/>
      <c r="CC55" s="6"/>
      <c r="CD55" s="7"/>
      <c r="CE55" s="6"/>
      <c r="CF55" s="7"/>
      <c r="CG55" s="8"/>
      <c r="CH55" s="7"/>
      <c r="CI55" s="6">
        <v>0</v>
      </c>
      <c r="CJ55" s="7"/>
      <c r="CK55" s="6"/>
      <c r="CL55" s="7"/>
      <c r="CM55" s="6"/>
      <c r="CN55" s="7"/>
      <c r="CO55" s="8"/>
      <c r="CP55" s="7"/>
      <c r="CQ55" s="6">
        <v>0</v>
      </c>
      <c r="CR55" s="7"/>
      <c r="CS55" s="6"/>
      <c r="CT55" s="7"/>
      <c r="CU55" s="6"/>
      <c r="CV55" s="7"/>
      <c r="CW55" s="8"/>
      <c r="CX55" s="7"/>
      <c r="CY55" s="6">
        <f t="shared" si="43"/>
        <v>84.12</v>
      </c>
      <c r="CZ55" s="7"/>
      <c r="DA55" s="6">
        <f t="shared" si="44"/>
        <v>1200</v>
      </c>
      <c r="DB55" s="7"/>
      <c r="DC55" s="6">
        <f t="shared" si="1"/>
        <v>1115.8800000000001</v>
      </c>
      <c r="DD55" s="7"/>
      <c r="DE55" s="8">
        <f t="shared" si="45"/>
        <v>7.0099999999999996E-2</v>
      </c>
    </row>
    <row r="56" spans="1:109" x14ac:dyDescent="0.25">
      <c r="A56" s="2"/>
      <c r="B56" s="2"/>
      <c r="C56" s="2"/>
      <c r="D56" s="2"/>
      <c r="E56" s="2" t="s">
        <v>68</v>
      </c>
      <c r="F56" s="2"/>
      <c r="G56" s="6">
        <v>0</v>
      </c>
      <c r="H56" s="7"/>
      <c r="I56" s="6">
        <v>1500</v>
      </c>
      <c r="J56" s="7"/>
      <c r="K56" s="6">
        <f t="shared" si="31"/>
        <v>-1500</v>
      </c>
      <c r="L56" s="7"/>
      <c r="M56" s="8">
        <f t="shared" si="32"/>
        <v>0</v>
      </c>
      <c r="N56" s="7"/>
      <c r="O56" s="6">
        <v>0</v>
      </c>
      <c r="P56" s="7"/>
      <c r="Q56" s="6">
        <v>0</v>
      </c>
      <c r="R56" s="7"/>
      <c r="S56" s="6">
        <f t="shared" si="33"/>
        <v>0</v>
      </c>
      <c r="T56" s="7"/>
      <c r="U56" s="8">
        <f t="shared" si="34"/>
        <v>0</v>
      </c>
      <c r="V56" s="7"/>
      <c r="W56" s="6">
        <v>0</v>
      </c>
      <c r="X56" s="7"/>
      <c r="Y56" s="6">
        <v>0</v>
      </c>
      <c r="Z56" s="7"/>
      <c r="AA56" s="6">
        <f t="shared" si="35"/>
        <v>0</v>
      </c>
      <c r="AB56" s="7"/>
      <c r="AC56" s="8">
        <f t="shared" si="36"/>
        <v>0</v>
      </c>
      <c r="AD56" s="7"/>
      <c r="AE56" s="6">
        <v>0</v>
      </c>
      <c r="AF56" s="7"/>
      <c r="AG56" s="6">
        <v>0</v>
      </c>
      <c r="AH56" s="7"/>
      <c r="AI56" s="6">
        <f t="shared" si="37"/>
        <v>0</v>
      </c>
      <c r="AJ56" s="7"/>
      <c r="AK56" s="8">
        <f t="shared" si="38"/>
        <v>0</v>
      </c>
      <c r="AL56" s="7"/>
      <c r="AM56" s="6">
        <v>0</v>
      </c>
      <c r="AN56" s="7"/>
      <c r="AO56" s="6">
        <v>0</v>
      </c>
      <c r="AP56" s="7"/>
      <c r="AQ56" s="6">
        <f t="shared" si="39"/>
        <v>0</v>
      </c>
      <c r="AR56" s="7"/>
      <c r="AS56" s="8">
        <f t="shared" si="40"/>
        <v>0</v>
      </c>
      <c r="AT56" s="7"/>
      <c r="AU56" s="6">
        <v>0</v>
      </c>
      <c r="AV56" s="7"/>
      <c r="AW56" s="6">
        <v>0</v>
      </c>
      <c r="AX56" s="7"/>
      <c r="AY56" s="6">
        <f t="shared" si="41"/>
        <v>0</v>
      </c>
      <c r="AZ56" s="7"/>
      <c r="BA56" s="8">
        <f t="shared" si="42"/>
        <v>0</v>
      </c>
      <c r="BB56" s="7"/>
      <c r="BC56" s="6">
        <v>0</v>
      </c>
      <c r="BD56" s="7"/>
      <c r="BE56" s="6"/>
      <c r="BF56" s="7"/>
      <c r="BG56" s="6"/>
      <c r="BH56" s="7"/>
      <c r="BI56" s="8"/>
      <c r="BJ56" s="7"/>
      <c r="BK56" s="6">
        <v>0</v>
      </c>
      <c r="BL56" s="7"/>
      <c r="BM56" s="6"/>
      <c r="BN56" s="7"/>
      <c r="BO56" s="6"/>
      <c r="BP56" s="7"/>
      <c r="BQ56" s="8"/>
      <c r="BR56" s="7"/>
      <c r="BS56" s="6">
        <v>0</v>
      </c>
      <c r="BT56" s="7"/>
      <c r="BU56" s="6"/>
      <c r="BV56" s="7"/>
      <c r="BW56" s="6"/>
      <c r="BX56" s="7"/>
      <c r="BY56" s="8"/>
      <c r="BZ56" s="7"/>
      <c r="CA56" s="6">
        <v>0</v>
      </c>
      <c r="CB56" s="7"/>
      <c r="CC56" s="6"/>
      <c r="CD56" s="7"/>
      <c r="CE56" s="6"/>
      <c r="CF56" s="7"/>
      <c r="CG56" s="8"/>
      <c r="CH56" s="7"/>
      <c r="CI56" s="6">
        <v>0</v>
      </c>
      <c r="CJ56" s="7"/>
      <c r="CK56" s="6"/>
      <c r="CL56" s="7"/>
      <c r="CM56" s="6"/>
      <c r="CN56" s="7"/>
      <c r="CO56" s="8"/>
      <c r="CP56" s="7"/>
      <c r="CQ56" s="6">
        <v>0</v>
      </c>
      <c r="CR56" s="7"/>
      <c r="CS56" s="6"/>
      <c r="CT56" s="7"/>
      <c r="CU56" s="6"/>
      <c r="CV56" s="7"/>
      <c r="CW56" s="8"/>
      <c r="CX56" s="7"/>
      <c r="CY56" s="6">
        <f t="shared" si="43"/>
        <v>0</v>
      </c>
      <c r="CZ56" s="7"/>
      <c r="DA56" s="6">
        <f t="shared" si="44"/>
        <v>1500</v>
      </c>
      <c r="DB56" s="7"/>
      <c r="DC56" s="6">
        <f t="shared" si="1"/>
        <v>1500</v>
      </c>
      <c r="DD56" s="7"/>
      <c r="DE56" s="8">
        <f t="shared" si="45"/>
        <v>0</v>
      </c>
    </row>
    <row r="57" spans="1:109" x14ac:dyDescent="0.25">
      <c r="A57" s="2"/>
      <c r="B57" s="2"/>
      <c r="C57" s="2"/>
      <c r="D57" s="2"/>
      <c r="E57" s="2" t="s">
        <v>69</v>
      </c>
      <c r="F57" s="2"/>
      <c r="G57" s="6">
        <v>34.94</v>
      </c>
      <c r="H57" s="7"/>
      <c r="I57" s="6">
        <v>200</v>
      </c>
      <c r="J57" s="7"/>
      <c r="K57" s="6">
        <f t="shared" si="31"/>
        <v>-165.06</v>
      </c>
      <c r="L57" s="7"/>
      <c r="M57" s="8">
        <f t="shared" si="32"/>
        <v>0.17469999999999999</v>
      </c>
      <c r="N57" s="7"/>
      <c r="O57" s="6">
        <v>17.34</v>
      </c>
      <c r="P57" s="7"/>
      <c r="Q57" s="6">
        <v>0</v>
      </c>
      <c r="R57" s="7"/>
      <c r="S57" s="6">
        <f t="shared" si="33"/>
        <v>17.34</v>
      </c>
      <c r="T57" s="7"/>
      <c r="U57" s="8">
        <f t="shared" si="34"/>
        <v>1</v>
      </c>
      <c r="V57" s="7"/>
      <c r="W57" s="6">
        <v>19.25</v>
      </c>
      <c r="X57" s="7"/>
      <c r="Y57" s="6">
        <v>0</v>
      </c>
      <c r="Z57" s="7"/>
      <c r="AA57" s="6">
        <f t="shared" si="35"/>
        <v>19.25</v>
      </c>
      <c r="AB57" s="7"/>
      <c r="AC57" s="8">
        <f t="shared" si="36"/>
        <v>1</v>
      </c>
      <c r="AD57" s="7"/>
      <c r="AE57" s="6">
        <v>0</v>
      </c>
      <c r="AF57" s="7"/>
      <c r="AG57" s="6">
        <v>0</v>
      </c>
      <c r="AH57" s="7"/>
      <c r="AI57" s="6">
        <f t="shared" si="37"/>
        <v>0</v>
      </c>
      <c r="AJ57" s="7"/>
      <c r="AK57" s="8">
        <f t="shared" si="38"/>
        <v>0</v>
      </c>
      <c r="AL57" s="7"/>
      <c r="AM57" s="6">
        <v>0</v>
      </c>
      <c r="AN57" s="7"/>
      <c r="AO57" s="6">
        <v>0</v>
      </c>
      <c r="AP57" s="7"/>
      <c r="AQ57" s="6">
        <f t="shared" si="39"/>
        <v>0</v>
      </c>
      <c r="AR57" s="7"/>
      <c r="AS57" s="8">
        <f t="shared" si="40"/>
        <v>0</v>
      </c>
      <c r="AT57" s="7"/>
      <c r="AU57" s="6">
        <v>0</v>
      </c>
      <c r="AV57" s="7"/>
      <c r="AW57" s="6">
        <v>0</v>
      </c>
      <c r="AX57" s="7"/>
      <c r="AY57" s="6">
        <f t="shared" si="41"/>
        <v>0</v>
      </c>
      <c r="AZ57" s="7"/>
      <c r="BA57" s="8">
        <f t="shared" si="42"/>
        <v>0</v>
      </c>
      <c r="BB57" s="7"/>
      <c r="BC57" s="6">
        <v>0</v>
      </c>
      <c r="BD57" s="7"/>
      <c r="BE57" s="6"/>
      <c r="BF57" s="7"/>
      <c r="BG57" s="6"/>
      <c r="BH57" s="7"/>
      <c r="BI57" s="8"/>
      <c r="BJ57" s="7"/>
      <c r="BK57" s="6">
        <v>0</v>
      </c>
      <c r="BL57" s="7"/>
      <c r="BM57" s="6"/>
      <c r="BN57" s="7"/>
      <c r="BO57" s="6"/>
      <c r="BP57" s="7"/>
      <c r="BQ57" s="8"/>
      <c r="BR57" s="7"/>
      <c r="BS57" s="6">
        <v>0</v>
      </c>
      <c r="BT57" s="7"/>
      <c r="BU57" s="6"/>
      <c r="BV57" s="7"/>
      <c r="BW57" s="6"/>
      <c r="BX57" s="7"/>
      <c r="BY57" s="8"/>
      <c r="BZ57" s="7"/>
      <c r="CA57" s="6">
        <v>0</v>
      </c>
      <c r="CB57" s="7"/>
      <c r="CC57" s="6"/>
      <c r="CD57" s="7"/>
      <c r="CE57" s="6"/>
      <c r="CF57" s="7"/>
      <c r="CG57" s="8"/>
      <c r="CH57" s="7"/>
      <c r="CI57" s="6">
        <v>0</v>
      </c>
      <c r="CJ57" s="7"/>
      <c r="CK57" s="6"/>
      <c r="CL57" s="7"/>
      <c r="CM57" s="6"/>
      <c r="CN57" s="7"/>
      <c r="CO57" s="8"/>
      <c r="CP57" s="7"/>
      <c r="CQ57" s="6">
        <v>0</v>
      </c>
      <c r="CR57" s="7"/>
      <c r="CS57" s="6"/>
      <c r="CT57" s="7"/>
      <c r="CU57" s="6"/>
      <c r="CV57" s="7"/>
      <c r="CW57" s="8"/>
      <c r="CX57" s="7"/>
      <c r="CY57" s="6">
        <f t="shared" si="43"/>
        <v>71.53</v>
      </c>
      <c r="CZ57" s="7"/>
      <c r="DA57" s="6">
        <f t="shared" si="44"/>
        <v>200</v>
      </c>
      <c r="DB57" s="7"/>
      <c r="DC57" s="6">
        <f t="shared" si="1"/>
        <v>128.47</v>
      </c>
      <c r="DD57" s="7"/>
      <c r="DE57" s="28">
        <f t="shared" si="45"/>
        <v>0.35765000000000002</v>
      </c>
    </row>
    <row r="58" spans="1:109" x14ac:dyDescent="0.25">
      <c r="A58" s="2"/>
      <c r="B58" s="2"/>
      <c r="C58" s="2"/>
      <c r="D58" s="2"/>
      <c r="E58" s="2" t="s">
        <v>70</v>
      </c>
      <c r="F58" s="2"/>
      <c r="G58" s="6">
        <v>0</v>
      </c>
      <c r="H58" s="7"/>
      <c r="I58" s="6">
        <v>100</v>
      </c>
      <c r="J58" s="7"/>
      <c r="K58" s="6">
        <f t="shared" si="31"/>
        <v>-100</v>
      </c>
      <c r="L58" s="7"/>
      <c r="M58" s="8">
        <f t="shared" si="32"/>
        <v>0</v>
      </c>
      <c r="N58" s="7"/>
      <c r="O58" s="6">
        <v>0</v>
      </c>
      <c r="P58" s="7"/>
      <c r="Q58" s="6">
        <v>0</v>
      </c>
      <c r="R58" s="7"/>
      <c r="S58" s="6">
        <f t="shared" si="33"/>
        <v>0</v>
      </c>
      <c r="T58" s="7"/>
      <c r="U58" s="8">
        <f t="shared" si="34"/>
        <v>0</v>
      </c>
      <c r="V58" s="7"/>
      <c r="W58" s="6">
        <v>0</v>
      </c>
      <c r="X58" s="7"/>
      <c r="Y58" s="6">
        <v>0</v>
      </c>
      <c r="Z58" s="7"/>
      <c r="AA58" s="6">
        <f t="shared" si="35"/>
        <v>0</v>
      </c>
      <c r="AB58" s="7"/>
      <c r="AC58" s="8">
        <f t="shared" si="36"/>
        <v>0</v>
      </c>
      <c r="AD58" s="7"/>
      <c r="AE58" s="6">
        <v>0</v>
      </c>
      <c r="AF58" s="7"/>
      <c r="AG58" s="6">
        <v>0</v>
      </c>
      <c r="AH58" s="7"/>
      <c r="AI58" s="6">
        <f t="shared" si="37"/>
        <v>0</v>
      </c>
      <c r="AJ58" s="7"/>
      <c r="AK58" s="8">
        <f t="shared" si="38"/>
        <v>0</v>
      </c>
      <c r="AL58" s="7"/>
      <c r="AM58" s="6">
        <v>0</v>
      </c>
      <c r="AN58" s="7"/>
      <c r="AO58" s="6">
        <v>0</v>
      </c>
      <c r="AP58" s="7"/>
      <c r="AQ58" s="6">
        <f t="shared" si="39"/>
        <v>0</v>
      </c>
      <c r="AR58" s="7"/>
      <c r="AS58" s="8">
        <f t="shared" si="40"/>
        <v>0</v>
      </c>
      <c r="AT58" s="7"/>
      <c r="AU58" s="6">
        <v>0</v>
      </c>
      <c r="AV58" s="7"/>
      <c r="AW58" s="6">
        <v>0</v>
      </c>
      <c r="AX58" s="7"/>
      <c r="AY58" s="6">
        <f t="shared" si="41"/>
        <v>0</v>
      </c>
      <c r="AZ58" s="7"/>
      <c r="BA58" s="8">
        <f t="shared" si="42"/>
        <v>0</v>
      </c>
      <c r="BB58" s="7"/>
      <c r="BC58" s="6">
        <v>0</v>
      </c>
      <c r="BD58" s="7"/>
      <c r="BE58" s="6"/>
      <c r="BF58" s="7"/>
      <c r="BG58" s="6"/>
      <c r="BH58" s="7"/>
      <c r="BI58" s="8"/>
      <c r="BJ58" s="7"/>
      <c r="BK58" s="6">
        <v>0</v>
      </c>
      <c r="BL58" s="7"/>
      <c r="BM58" s="6"/>
      <c r="BN58" s="7"/>
      <c r="BO58" s="6"/>
      <c r="BP58" s="7"/>
      <c r="BQ58" s="8"/>
      <c r="BR58" s="7"/>
      <c r="BS58" s="6">
        <v>0</v>
      </c>
      <c r="BT58" s="7"/>
      <c r="BU58" s="6"/>
      <c r="BV58" s="7"/>
      <c r="BW58" s="6"/>
      <c r="BX58" s="7"/>
      <c r="BY58" s="8"/>
      <c r="BZ58" s="7"/>
      <c r="CA58" s="6">
        <v>0</v>
      </c>
      <c r="CB58" s="7"/>
      <c r="CC58" s="6"/>
      <c r="CD58" s="7"/>
      <c r="CE58" s="6"/>
      <c r="CF58" s="7"/>
      <c r="CG58" s="8"/>
      <c r="CH58" s="7"/>
      <c r="CI58" s="6">
        <v>0</v>
      </c>
      <c r="CJ58" s="7"/>
      <c r="CK58" s="6"/>
      <c r="CL58" s="7"/>
      <c r="CM58" s="6"/>
      <c r="CN58" s="7"/>
      <c r="CO58" s="8"/>
      <c r="CP58" s="7"/>
      <c r="CQ58" s="6">
        <v>0</v>
      </c>
      <c r="CR58" s="7"/>
      <c r="CS58" s="6"/>
      <c r="CT58" s="7"/>
      <c r="CU58" s="6"/>
      <c r="CV58" s="7"/>
      <c r="CW58" s="8"/>
      <c r="CX58" s="7"/>
      <c r="CY58" s="6">
        <f t="shared" si="43"/>
        <v>0</v>
      </c>
      <c r="CZ58" s="7"/>
      <c r="DA58" s="6">
        <f t="shared" si="44"/>
        <v>100</v>
      </c>
      <c r="DB58" s="7"/>
      <c r="DC58" s="6">
        <f t="shared" si="1"/>
        <v>100</v>
      </c>
      <c r="DD58" s="7"/>
      <c r="DE58" s="8">
        <f t="shared" si="45"/>
        <v>0</v>
      </c>
    </row>
    <row r="59" spans="1:109" x14ac:dyDescent="0.25">
      <c r="A59" s="2"/>
      <c r="B59" s="2"/>
      <c r="C59" s="2"/>
      <c r="D59" s="2"/>
      <c r="E59" s="2" t="s">
        <v>71</v>
      </c>
      <c r="F59" s="2"/>
      <c r="G59" s="6">
        <v>72.540000000000006</v>
      </c>
      <c r="H59" s="7"/>
      <c r="I59" s="6">
        <v>1500</v>
      </c>
      <c r="J59" s="7"/>
      <c r="K59" s="6">
        <f t="shared" si="31"/>
        <v>-1427.46</v>
      </c>
      <c r="L59" s="7"/>
      <c r="M59" s="8">
        <f t="shared" si="32"/>
        <v>4.836E-2</v>
      </c>
      <c r="N59" s="7"/>
      <c r="O59" s="6">
        <v>6.99</v>
      </c>
      <c r="P59" s="7"/>
      <c r="Q59" s="6">
        <v>0</v>
      </c>
      <c r="R59" s="7"/>
      <c r="S59" s="6">
        <f t="shared" si="33"/>
        <v>6.99</v>
      </c>
      <c r="T59" s="7"/>
      <c r="U59" s="8">
        <f t="shared" si="34"/>
        <v>1</v>
      </c>
      <c r="V59" s="7"/>
      <c r="W59" s="6">
        <v>0</v>
      </c>
      <c r="X59" s="7"/>
      <c r="Y59" s="6">
        <v>0</v>
      </c>
      <c r="Z59" s="7"/>
      <c r="AA59" s="6">
        <f t="shared" si="35"/>
        <v>0</v>
      </c>
      <c r="AB59" s="7"/>
      <c r="AC59" s="8">
        <f t="shared" si="36"/>
        <v>0</v>
      </c>
      <c r="AD59" s="7"/>
      <c r="AE59" s="6">
        <v>0</v>
      </c>
      <c r="AF59" s="7"/>
      <c r="AG59" s="6">
        <v>0</v>
      </c>
      <c r="AH59" s="7"/>
      <c r="AI59" s="6">
        <f t="shared" si="37"/>
        <v>0</v>
      </c>
      <c r="AJ59" s="7"/>
      <c r="AK59" s="8">
        <f t="shared" si="38"/>
        <v>0</v>
      </c>
      <c r="AL59" s="7"/>
      <c r="AM59" s="6">
        <v>0</v>
      </c>
      <c r="AN59" s="7"/>
      <c r="AO59" s="6">
        <v>0</v>
      </c>
      <c r="AP59" s="7"/>
      <c r="AQ59" s="6">
        <f t="shared" si="39"/>
        <v>0</v>
      </c>
      <c r="AR59" s="7"/>
      <c r="AS59" s="8">
        <f t="shared" si="40"/>
        <v>0</v>
      </c>
      <c r="AT59" s="7"/>
      <c r="AU59" s="6">
        <v>0</v>
      </c>
      <c r="AV59" s="7"/>
      <c r="AW59" s="6">
        <v>0</v>
      </c>
      <c r="AX59" s="7"/>
      <c r="AY59" s="6">
        <f t="shared" si="41"/>
        <v>0</v>
      </c>
      <c r="AZ59" s="7"/>
      <c r="BA59" s="8">
        <f t="shared" si="42"/>
        <v>0</v>
      </c>
      <c r="BB59" s="7"/>
      <c r="BC59" s="6">
        <v>0</v>
      </c>
      <c r="BD59" s="7"/>
      <c r="BE59" s="6"/>
      <c r="BF59" s="7"/>
      <c r="BG59" s="6"/>
      <c r="BH59" s="7"/>
      <c r="BI59" s="8"/>
      <c r="BJ59" s="7"/>
      <c r="BK59" s="6">
        <v>0</v>
      </c>
      <c r="BL59" s="7"/>
      <c r="BM59" s="6"/>
      <c r="BN59" s="7"/>
      <c r="BO59" s="6"/>
      <c r="BP59" s="7"/>
      <c r="BQ59" s="8"/>
      <c r="BR59" s="7"/>
      <c r="BS59" s="6">
        <v>0</v>
      </c>
      <c r="BT59" s="7"/>
      <c r="BU59" s="6"/>
      <c r="BV59" s="7"/>
      <c r="BW59" s="6"/>
      <c r="BX59" s="7"/>
      <c r="BY59" s="8"/>
      <c r="BZ59" s="7"/>
      <c r="CA59" s="6">
        <v>0</v>
      </c>
      <c r="CB59" s="7"/>
      <c r="CC59" s="6"/>
      <c r="CD59" s="7"/>
      <c r="CE59" s="6"/>
      <c r="CF59" s="7"/>
      <c r="CG59" s="8"/>
      <c r="CH59" s="7"/>
      <c r="CI59" s="6">
        <v>0</v>
      </c>
      <c r="CJ59" s="7"/>
      <c r="CK59" s="6"/>
      <c r="CL59" s="7"/>
      <c r="CM59" s="6"/>
      <c r="CN59" s="7"/>
      <c r="CO59" s="8"/>
      <c r="CP59" s="7"/>
      <c r="CQ59" s="6">
        <v>0</v>
      </c>
      <c r="CR59" s="7"/>
      <c r="CS59" s="6"/>
      <c r="CT59" s="7"/>
      <c r="CU59" s="6"/>
      <c r="CV59" s="7"/>
      <c r="CW59" s="8"/>
      <c r="CX59" s="7"/>
      <c r="CY59" s="6">
        <f t="shared" si="43"/>
        <v>79.53</v>
      </c>
      <c r="CZ59" s="7"/>
      <c r="DA59" s="6">
        <f t="shared" si="44"/>
        <v>1500</v>
      </c>
      <c r="DB59" s="7"/>
      <c r="DC59" s="6">
        <f t="shared" si="1"/>
        <v>1420.47</v>
      </c>
      <c r="DD59" s="7"/>
      <c r="DE59" s="8">
        <f t="shared" si="45"/>
        <v>5.3019999999999998E-2</v>
      </c>
    </row>
    <row r="60" spans="1:109" x14ac:dyDescent="0.25">
      <c r="A60" s="2"/>
      <c r="B60" s="2"/>
      <c r="C60" s="2"/>
      <c r="D60" s="2"/>
      <c r="E60" s="2" t="s">
        <v>72</v>
      </c>
      <c r="F60" s="2"/>
      <c r="G60" s="6">
        <v>0</v>
      </c>
      <c r="H60" s="7"/>
      <c r="I60" s="6">
        <v>3000</v>
      </c>
      <c r="J60" s="7"/>
      <c r="K60" s="6">
        <f t="shared" si="31"/>
        <v>-3000</v>
      </c>
      <c r="L60" s="7"/>
      <c r="M60" s="8">
        <f t="shared" si="32"/>
        <v>0</v>
      </c>
      <c r="N60" s="7"/>
      <c r="O60" s="6">
        <v>0</v>
      </c>
      <c r="P60" s="7"/>
      <c r="Q60" s="6">
        <v>0</v>
      </c>
      <c r="R60" s="7"/>
      <c r="S60" s="6">
        <f t="shared" si="33"/>
        <v>0</v>
      </c>
      <c r="T60" s="7"/>
      <c r="U60" s="8">
        <f t="shared" si="34"/>
        <v>0</v>
      </c>
      <c r="V60" s="7"/>
      <c r="W60" s="6">
        <v>0</v>
      </c>
      <c r="X60" s="7"/>
      <c r="Y60" s="6">
        <v>0</v>
      </c>
      <c r="Z60" s="7"/>
      <c r="AA60" s="6">
        <f t="shared" si="35"/>
        <v>0</v>
      </c>
      <c r="AB60" s="7"/>
      <c r="AC60" s="8">
        <f t="shared" si="36"/>
        <v>0</v>
      </c>
      <c r="AD60" s="7"/>
      <c r="AE60" s="6">
        <v>0</v>
      </c>
      <c r="AF60" s="7"/>
      <c r="AG60" s="6">
        <v>0</v>
      </c>
      <c r="AH60" s="7"/>
      <c r="AI60" s="6">
        <f t="shared" si="37"/>
        <v>0</v>
      </c>
      <c r="AJ60" s="7"/>
      <c r="AK60" s="8">
        <f t="shared" si="38"/>
        <v>0</v>
      </c>
      <c r="AL60" s="7"/>
      <c r="AM60" s="6">
        <v>0</v>
      </c>
      <c r="AN60" s="7"/>
      <c r="AO60" s="6">
        <v>0</v>
      </c>
      <c r="AP60" s="7"/>
      <c r="AQ60" s="6">
        <f t="shared" si="39"/>
        <v>0</v>
      </c>
      <c r="AR60" s="7"/>
      <c r="AS60" s="8">
        <f t="shared" si="40"/>
        <v>0</v>
      </c>
      <c r="AT60" s="7"/>
      <c r="AU60" s="6">
        <v>0</v>
      </c>
      <c r="AV60" s="7"/>
      <c r="AW60" s="6">
        <v>0</v>
      </c>
      <c r="AX60" s="7"/>
      <c r="AY60" s="6">
        <f t="shared" si="41"/>
        <v>0</v>
      </c>
      <c r="AZ60" s="7"/>
      <c r="BA60" s="8">
        <f t="shared" si="42"/>
        <v>0</v>
      </c>
      <c r="BB60" s="7"/>
      <c r="BC60" s="6">
        <v>0</v>
      </c>
      <c r="BD60" s="7"/>
      <c r="BE60" s="6"/>
      <c r="BF60" s="7"/>
      <c r="BG60" s="6"/>
      <c r="BH60" s="7"/>
      <c r="BI60" s="8"/>
      <c r="BJ60" s="7"/>
      <c r="BK60" s="6">
        <v>0</v>
      </c>
      <c r="BL60" s="7"/>
      <c r="BM60" s="6"/>
      <c r="BN60" s="7"/>
      <c r="BO60" s="6"/>
      <c r="BP60" s="7"/>
      <c r="BQ60" s="8"/>
      <c r="BR60" s="7"/>
      <c r="BS60" s="6">
        <v>0</v>
      </c>
      <c r="BT60" s="7"/>
      <c r="BU60" s="6"/>
      <c r="BV60" s="7"/>
      <c r="BW60" s="6"/>
      <c r="BX60" s="7"/>
      <c r="BY60" s="8"/>
      <c r="BZ60" s="7"/>
      <c r="CA60" s="6">
        <v>0</v>
      </c>
      <c r="CB60" s="7"/>
      <c r="CC60" s="6"/>
      <c r="CD60" s="7"/>
      <c r="CE60" s="6"/>
      <c r="CF60" s="7"/>
      <c r="CG60" s="8"/>
      <c r="CH60" s="7"/>
      <c r="CI60" s="6">
        <v>0</v>
      </c>
      <c r="CJ60" s="7"/>
      <c r="CK60" s="6"/>
      <c r="CL60" s="7"/>
      <c r="CM60" s="6"/>
      <c r="CN60" s="7"/>
      <c r="CO60" s="8"/>
      <c r="CP60" s="7"/>
      <c r="CQ60" s="6">
        <v>0</v>
      </c>
      <c r="CR60" s="7"/>
      <c r="CS60" s="6"/>
      <c r="CT60" s="7"/>
      <c r="CU60" s="6"/>
      <c r="CV60" s="7"/>
      <c r="CW60" s="8"/>
      <c r="CX60" s="7"/>
      <c r="CY60" s="6">
        <f t="shared" si="43"/>
        <v>0</v>
      </c>
      <c r="CZ60" s="7"/>
      <c r="DA60" s="6">
        <f t="shared" si="44"/>
        <v>3000</v>
      </c>
      <c r="DB60" s="7"/>
      <c r="DC60" s="6">
        <f t="shared" si="1"/>
        <v>3000</v>
      </c>
      <c r="DD60" s="7"/>
      <c r="DE60" s="8">
        <f t="shared" si="45"/>
        <v>0</v>
      </c>
    </row>
    <row r="61" spans="1:109" x14ac:dyDescent="0.25">
      <c r="A61" s="2"/>
      <c r="B61" s="2"/>
      <c r="C61" s="2"/>
      <c r="D61" s="2"/>
      <c r="E61" s="2" t="s">
        <v>73</v>
      </c>
      <c r="F61" s="2"/>
      <c r="G61" s="6">
        <v>0</v>
      </c>
      <c r="H61" s="7"/>
      <c r="I61" s="6">
        <v>250</v>
      </c>
      <c r="J61" s="7"/>
      <c r="K61" s="6">
        <f t="shared" si="31"/>
        <v>-250</v>
      </c>
      <c r="L61" s="7"/>
      <c r="M61" s="8">
        <f t="shared" si="32"/>
        <v>0</v>
      </c>
      <c r="N61" s="7"/>
      <c r="O61" s="6">
        <v>0</v>
      </c>
      <c r="P61" s="7"/>
      <c r="Q61" s="6">
        <v>0</v>
      </c>
      <c r="R61" s="7"/>
      <c r="S61" s="6">
        <f t="shared" si="33"/>
        <v>0</v>
      </c>
      <c r="T61" s="7"/>
      <c r="U61" s="8">
        <f t="shared" si="34"/>
        <v>0</v>
      </c>
      <c r="V61" s="7"/>
      <c r="W61" s="6">
        <v>0</v>
      </c>
      <c r="X61" s="7"/>
      <c r="Y61" s="6">
        <v>0</v>
      </c>
      <c r="Z61" s="7"/>
      <c r="AA61" s="6">
        <f t="shared" si="35"/>
        <v>0</v>
      </c>
      <c r="AB61" s="7"/>
      <c r="AC61" s="8">
        <f t="shared" si="36"/>
        <v>0</v>
      </c>
      <c r="AD61" s="7"/>
      <c r="AE61" s="6">
        <v>0</v>
      </c>
      <c r="AF61" s="7"/>
      <c r="AG61" s="6">
        <v>0</v>
      </c>
      <c r="AH61" s="7"/>
      <c r="AI61" s="6">
        <f t="shared" si="37"/>
        <v>0</v>
      </c>
      <c r="AJ61" s="7"/>
      <c r="AK61" s="8">
        <f t="shared" si="38"/>
        <v>0</v>
      </c>
      <c r="AL61" s="7"/>
      <c r="AM61" s="6">
        <v>0</v>
      </c>
      <c r="AN61" s="7"/>
      <c r="AO61" s="6">
        <v>0</v>
      </c>
      <c r="AP61" s="7"/>
      <c r="AQ61" s="6">
        <f t="shared" si="39"/>
        <v>0</v>
      </c>
      <c r="AR61" s="7"/>
      <c r="AS61" s="8">
        <f t="shared" si="40"/>
        <v>0</v>
      </c>
      <c r="AT61" s="7"/>
      <c r="AU61" s="6">
        <v>0</v>
      </c>
      <c r="AV61" s="7"/>
      <c r="AW61" s="6">
        <v>0</v>
      </c>
      <c r="AX61" s="7"/>
      <c r="AY61" s="6">
        <f t="shared" si="41"/>
        <v>0</v>
      </c>
      <c r="AZ61" s="7"/>
      <c r="BA61" s="8">
        <f t="shared" si="42"/>
        <v>0</v>
      </c>
      <c r="BB61" s="7"/>
      <c r="BC61" s="6">
        <v>0</v>
      </c>
      <c r="BD61" s="7"/>
      <c r="BE61" s="6"/>
      <c r="BF61" s="7"/>
      <c r="BG61" s="6"/>
      <c r="BH61" s="7"/>
      <c r="BI61" s="8"/>
      <c r="BJ61" s="7"/>
      <c r="BK61" s="6">
        <v>0</v>
      </c>
      <c r="BL61" s="7"/>
      <c r="BM61" s="6"/>
      <c r="BN61" s="7"/>
      <c r="BO61" s="6"/>
      <c r="BP61" s="7"/>
      <c r="BQ61" s="8"/>
      <c r="BR61" s="7"/>
      <c r="BS61" s="6">
        <v>0</v>
      </c>
      <c r="BT61" s="7"/>
      <c r="BU61" s="6"/>
      <c r="BV61" s="7"/>
      <c r="BW61" s="6"/>
      <c r="BX61" s="7"/>
      <c r="BY61" s="8"/>
      <c r="BZ61" s="7"/>
      <c r="CA61" s="6">
        <v>0</v>
      </c>
      <c r="CB61" s="7"/>
      <c r="CC61" s="6"/>
      <c r="CD61" s="7"/>
      <c r="CE61" s="6"/>
      <c r="CF61" s="7"/>
      <c r="CG61" s="8"/>
      <c r="CH61" s="7"/>
      <c r="CI61" s="6">
        <v>0</v>
      </c>
      <c r="CJ61" s="7"/>
      <c r="CK61" s="6"/>
      <c r="CL61" s="7"/>
      <c r="CM61" s="6"/>
      <c r="CN61" s="7"/>
      <c r="CO61" s="8"/>
      <c r="CP61" s="7"/>
      <c r="CQ61" s="6">
        <v>0</v>
      </c>
      <c r="CR61" s="7"/>
      <c r="CS61" s="6"/>
      <c r="CT61" s="7"/>
      <c r="CU61" s="6"/>
      <c r="CV61" s="7"/>
      <c r="CW61" s="8"/>
      <c r="CX61" s="7"/>
      <c r="CY61" s="6">
        <f t="shared" si="43"/>
        <v>0</v>
      </c>
      <c r="CZ61" s="7"/>
      <c r="DA61" s="6">
        <f t="shared" si="44"/>
        <v>250</v>
      </c>
      <c r="DB61" s="7"/>
      <c r="DC61" s="6">
        <f t="shared" si="1"/>
        <v>250</v>
      </c>
      <c r="DD61" s="7"/>
      <c r="DE61" s="8">
        <f t="shared" si="45"/>
        <v>0</v>
      </c>
    </row>
    <row r="62" spans="1:109" x14ac:dyDescent="0.25">
      <c r="A62" s="2"/>
      <c r="B62" s="2"/>
      <c r="C62" s="2"/>
      <c r="D62" s="2"/>
      <c r="E62" s="2" t="s">
        <v>74</v>
      </c>
      <c r="F62" s="2"/>
      <c r="G62" s="6">
        <v>74.23</v>
      </c>
      <c r="H62" s="7"/>
      <c r="I62" s="6">
        <v>2750</v>
      </c>
      <c r="J62" s="7"/>
      <c r="K62" s="6">
        <f t="shared" si="31"/>
        <v>-2675.77</v>
      </c>
      <c r="L62" s="7"/>
      <c r="M62" s="8">
        <f t="shared" si="32"/>
        <v>2.699E-2</v>
      </c>
      <c r="N62" s="7"/>
      <c r="O62" s="6">
        <v>366.07</v>
      </c>
      <c r="P62" s="7"/>
      <c r="Q62" s="6">
        <v>0</v>
      </c>
      <c r="R62" s="7"/>
      <c r="S62" s="6">
        <f t="shared" si="33"/>
        <v>366.07</v>
      </c>
      <c r="T62" s="7"/>
      <c r="U62" s="8">
        <f t="shared" si="34"/>
        <v>1</v>
      </c>
      <c r="V62" s="7"/>
      <c r="W62" s="6">
        <v>115.8</v>
      </c>
      <c r="X62" s="7"/>
      <c r="Y62" s="6">
        <v>0</v>
      </c>
      <c r="Z62" s="7"/>
      <c r="AA62" s="6">
        <f t="shared" si="35"/>
        <v>115.8</v>
      </c>
      <c r="AB62" s="7"/>
      <c r="AC62" s="8">
        <f t="shared" si="36"/>
        <v>1</v>
      </c>
      <c r="AD62" s="7"/>
      <c r="AE62" s="6">
        <v>0</v>
      </c>
      <c r="AF62" s="7"/>
      <c r="AG62" s="6">
        <v>0</v>
      </c>
      <c r="AH62" s="7"/>
      <c r="AI62" s="6">
        <f t="shared" si="37"/>
        <v>0</v>
      </c>
      <c r="AJ62" s="7"/>
      <c r="AK62" s="8">
        <f t="shared" si="38"/>
        <v>0</v>
      </c>
      <c r="AL62" s="7"/>
      <c r="AM62" s="6">
        <v>0</v>
      </c>
      <c r="AN62" s="7"/>
      <c r="AO62" s="6">
        <v>0</v>
      </c>
      <c r="AP62" s="7"/>
      <c r="AQ62" s="6">
        <f t="shared" si="39"/>
        <v>0</v>
      </c>
      <c r="AR62" s="7"/>
      <c r="AS62" s="8">
        <f t="shared" si="40"/>
        <v>0</v>
      </c>
      <c r="AT62" s="7"/>
      <c r="AU62" s="6">
        <v>0</v>
      </c>
      <c r="AV62" s="7"/>
      <c r="AW62" s="6">
        <v>0</v>
      </c>
      <c r="AX62" s="7"/>
      <c r="AY62" s="6">
        <f t="shared" si="41"/>
        <v>0</v>
      </c>
      <c r="AZ62" s="7"/>
      <c r="BA62" s="8">
        <f t="shared" si="42"/>
        <v>0</v>
      </c>
      <c r="BB62" s="7"/>
      <c r="BC62" s="6">
        <v>0</v>
      </c>
      <c r="BD62" s="7"/>
      <c r="BE62" s="6"/>
      <c r="BF62" s="7"/>
      <c r="BG62" s="6"/>
      <c r="BH62" s="7"/>
      <c r="BI62" s="8"/>
      <c r="BJ62" s="7"/>
      <c r="BK62" s="6">
        <v>0</v>
      </c>
      <c r="BL62" s="7"/>
      <c r="BM62" s="6"/>
      <c r="BN62" s="7"/>
      <c r="BO62" s="6"/>
      <c r="BP62" s="7"/>
      <c r="BQ62" s="8"/>
      <c r="BR62" s="7"/>
      <c r="BS62" s="6">
        <v>0</v>
      </c>
      <c r="BT62" s="7"/>
      <c r="BU62" s="6"/>
      <c r="BV62" s="7"/>
      <c r="BW62" s="6"/>
      <c r="BX62" s="7"/>
      <c r="BY62" s="8"/>
      <c r="BZ62" s="7"/>
      <c r="CA62" s="6">
        <v>0</v>
      </c>
      <c r="CB62" s="7"/>
      <c r="CC62" s="6"/>
      <c r="CD62" s="7"/>
      <c r="CE62" s="6"/>
      <c r="CF62" s="7"/>
      <c r="CG62" s="8"/>
      <c r="CH62" s="7"/>
      <c r="CI62" s="6">
        <v>0</v>
      </c>
      <c r="CJ62" s="7"/>
      <c r="CK62" s="6"/>
      <c r="CL62" s="7"/>
      <c r="CM62" s="6"/>
      <c r="CN62" s="7"/>
      <c r="CO62" s="8"/>
      <c r="CP62" s="7"/>
      <c r="CQ62" s="6">
        <v>0</v>
      </c>
      <c r="CR62" s="7"/>
      <c r="CS62" s="6"/>
      <c r="CT62" s="7"/>
      <c r="CU62" s="6"/>
      <c r="CV62" s="7"/>
      <c r="CW62" s="8"/>
      <c r="CX62" s="7"/>
      <c r="CY62" s="6">
        <f t="shared" si="43"/>
        <v>556.1</v>
      </c>
      <c r="CZ62" s="7"/>
      <c r="DA62" s="6">
        <f t="shared" si="44"/>
        <v>2750</v>
      </c>
      <c r="DB62" s="7"/>
      <c r="DC62" s="6">
        <f t="shared" si="1"/>
        <v>2193.9</v>
      </c>
      <c r="DD62" s="7"/>
      <c r="DE62" s="8">
        <f t="shared" si="45"/>
        <v>0.20222000000000001</v>
      </c>
    </row>
    <row r="63" spans="1:109" x14ac:dyDescent="0.25">
      <c r="A63" s="2"/>
      <c r="B63" s="2"/>
      <c r="C63" s="2"/>
      <c r="D63" s="2"/>
      <c r="E63" s="2" t="s">
        <v>75</v>
      </c>
      <c r="F63" s="2"/>
      <c r="G63" s="6">
        <v>950.57</v>
      </c>
      <c r="H63" s="7"/>
      <c r="I63" s="6">
        <v>13688.06</v>
      </c>
      <c r="J63" s="7"/>
      <c r="K63" s="6">
        <f t="shared" si="31"/>
        <v>-12737.49</v>
      </c>
      <c r="L63" s="7"/>
      <c r="M63" s="8">
        <f t="shared" si="32"/>
        <v>6.9449999999999998E-2</v>
      </c>
      <c r="N63" s="7"/>
      <c r="O63" s="6">
        <v>950.57</v>
      </c>
      <c r="P63" s="7"/>
      <c r="Q63" s="6">
        <v>0</v>
      </c>
      <c r="R63" s="7"/>
      <c r="S63" s="6">
        <f t="shared" si="33"/>
        <v>950.57</v>
      </c>
      <c r="T63" s="7"/>
      <c r="U63" s="8">
        <f t="shared" si="34"/>
        <v>1</v>
      </c>
      <c r="V63" s="7"/>
      <c r="W63" s="6">
        <v>950.57</v>
      </c>
      <c r="X63" s="7"/>
      <c r="Y63" s="6">
        <v>0</v>
      </c>
      <c r="Z63" s="7"/>
      <c r="AA63" s="6">
        <f t="shared" si="35"/>
        <v>950.57</v>
      </c>
      <c r="AB63" s="7"/>
      <c r="AC63" s="8">
        <f t="shared" si="36"/>
        <v>1</v>
      </c>
      <c r="AD63" s="7"/>
      <c r="AE63" s="6">
        <v>0</v>
      </c>
      <c r="AF63" s="7"/>
      <c r="AG63" s="6">
        <v>0</v>
      </c>
      <c r="AH63" s="7"/>
      <c r="AI63" s="6">
        <f t="shared" si="37"/>
        <v>0</v>
      </c>
      <c r="AJ63" s="7"/>
      <c r="AK63" s="8">
        <f t="shared" si="38"/>
        <v>0</v>
      </c>
      <c r="AL63" s="7"/>
      <c r="AM63" s="6">
        <v>0</v>
      </c>
      <c r="AN63" s="7"/>
      <c r="AO63" s="6">
        <v>0</v>
      </c>
      <c r="AP63" s="7"/>
      <c r="AQ63" s="6">
        <f t="shared" si="39"/>
        <v>0</v>
      </c>
      <c r="AR63" s="7"/>
      <c r="AS63" s="8">
        <f t="shared" si="40"/>
        <v>0</v>
      </c>
      <c r="AT63" s="7"/>
      <c r="AU63" s="6">
        <v>0</v>
      </c>
      <c r="AV63" s="7"/>
      <c r="AW63" s="6">
        <v>0</v>
      </c>
      <c r="AX63" s="7"/>
      <c r="AY63" s="6">
        <f t="shared" si="41"/>
        <v>0</v>
      </c>
      <c r="AZ63" s="7"/>
      <c r="BA63" s="8">
        <f t="shared" si="42"/>
        <v>0</v>
      </c>
      <c r="BB63" s="7"/>
      <c r="BC63" s="6">
        <v>0</v>
      </c>
      <c r="BD63" s="7"/>
      <c r="BE63" s="6"/>
      <c r="BF63" s="7"/>
      <c r="BG63" s="6"/>
      <c r="BH63" s="7"/>
      <c r="BI63" s="8"/>
      <c r="BJ63" s="7"/>
      <c r="BK63" s="6">
        <v>0</v>
      </c>
      <c r="BL63" s="7"/>
      <c r="BM63" s="6"/>
      <c r="BN63" s="7"/>
      <c r="BO63" s="6"/>
      <c r="BP63" s="7"/>
      <c r="BQ63" s="8"/>
      <c r="BR63" s="7"/>
      <c r="BS63" s="6">
        <v>0</v>
      </c>
      <c r="BT63" s="7"/>
      <c r="BU63" s="6"/>
      <c r="BV63" s="7"/>
      <c r="BW63" s="6"/>
      <c r="BX63" s="7"/>
      <c r="BY63" s="8"/>
      <c r="BZ63" s="7"/>
      <c r="CA63" s="6">
        <v>0</v>
      </c>
      <c r="CB63" s="7"/>
      <c r="CC63" s="6"/>
      <c r="CD63" s="7"/>
      <c r="CE63" s="6"/>
      <c r="CF63" s="7"/>
      <c r="CG63" s="8"/>
      <c r="CH63" s="7"/>
      <c r="CI63" s="6">
        <v>0</v>
      </c>
      <c r="CJ63" s="7"/>
      <c r="CK63" s="6"/>
      <c r="CL63" s="7"/>
      <c r="CM63" s="6"/>
      <c r="CN63" s="7"/>
      <c r="CO63" s="8"/>
      <c r="CP63" s="7"/>
      <c r="CQ63" s="6">
        <v>0</v>
      </c>
      <c r="CR63" s="7"/>
      <c r="CS63" s="6"/>
      <c r="CT63" s="7"/>
      <c r="CU63" s="6"/>
      <c r="CV63" s="7"/>
      <c r="CW63" s="8"/>
      <c r="CX63" s="7"/>
      <c r="CY63" s="6">
        <f t="shared" si="43"/>
        <v>2851.71</v>
      </c>
      <c r="CZ63" s="7"/>
      <c r="DA63" s="6">
        <f t="shared" si="44"/>
        <v>13688.06</v>
      </c>
      <c r="DB63" s="7"/>
      <c r="DC63" s="6">
        <f t="shared" si="1"/>
        <v>10836.349999999999</v>
      </c>
      <c r="DD63" s="7"/>
      <c r="DE63" s="8">
        <f t="shared" si="45"/>
        <v>0.20834</v>
      </c>
    </row>
    <row r="64" spans="1:109" x14ac:dyDescent="0.25">
      <c r="A64" s="2"/>
      <c r="B64" s="2"/>
      <c r="C64" s="2"/>
      <c r="D64" s="2"/>
      <c r="E64" s="2" t="s">
        <v>76</v>
      </c>
      <c r="F64" s="2"/>
      <c r="G64" s="6">
        <v>72.73</v>
      </c>
      <c r="H64" s="7"/>
      <c r="I64" s="6">
        <v>1047.1400000000001</v>
      </c>
      <c r="J64" s="7"/>
      <c r="K64" s="6">
        <f t="shared" si="31"/>
        <v>-974.41</v>
      </c>
      <c r="L64" s="7"/>
      <c r="M64" s="8">
        <f t="shared" si="32"/>
        <v>6.9459999999999994E-2</v>
      </c>
      <c r="N64" s="7"/>
      <c r="O64" s="6">
        <v>72.73</v>
      </c>
      <c r="P64" s="7"/>
      <c r="Q64" s="6">
        <v>0</v>
      </c>
      <c r="R64" s="7"/>
      <c r="S64" s="6">
        <f t="shared" si="33"/>
        <v>72.73</v>
      </c>
      <c r="T64" s="7"/>
      <c r="U64" s="8">
        <f t="shared" si="34"/>
        <v>1</v>
      </c>
      <c r="V64" s="7"/>
      <c r="W64" s="6">
        <v>72.73</v>
      </c>
      <c r="X64" s="7"/>
      <c r="Y64" s="6">
        <v>0</v>
      </c>
      <c r="Z64" s="7"/>
      <c r="AA64" s="6">
        <f t="shared" si="35"/>
        <v>72.73</v>
      </c>
      <c r="AB64" s="7"/>
      <c r="AC64" s="8">
        <f t="shared" si="36"/>
        <v>1</v>
      </c>
      <c r="AD64" s="7"/>
      <c r="AE64" s="6">
        <v>0</v>
      </c>
      <c r="AF64" s="7"/>
      <c r="AG64" s="6">
        <v>0</v>
      </c>
      <c r="AH64" s="7"/>
      <c r="AI64" s="6">
        <f t="shared" si="37"/>
        <v>0</v>
      </c>
      <c r="AJ64" s="7"/>
      <c r="AK64" s="8">
        <f t="shared" si="38"/>
        <v>0</v>
      </c>
      <c r="AL64" s="7"/>
      <c r="AM64" s="6">
        <v>0</v>
      </c>
      <c r="AN64" s="7"/>
      <c r="AO64" s="6">
        <v>0</v>
      </c>
      <c r="AP64" s="7"/>
      <c r="AQ64" s="6">
        <f t="shared" si="39"/>
        <v>0</v>
      </c>
      <c r="AR64" s="7"/>
      <c r="AS64" s="8">
        <f t="shared" si="40"/>
        <v>0</v>
      </c>
      <c r="AT64" s="7"/>
      <c r="AU64" s="6">
        <v>0</v>
      </c>
      <c r="AV64" s="7"/>
      <c r="AW64" s="6">
        <v>0</v>
      </c>
      <c r="AX64" s="7"/>
      <c r="AY64" s="6">
        <f t="shared" si="41"/>
        <v>0</v>
      </c>
      <c r="AZ64" s="7"/>
      <c r="BA64" s="8">
        <f t="shared" si="42"/>
        <v>0</v>
      </c>
      <c r="BB64" s="7"/>
      <c r="BC64" s="6">
        <v>0</v>
      </c>
      <c r="BD64" s="7"/>
      <c r="BE64" s="6"/>
      <c r="BF64" s="7"/>
      <c r="BG64" s="6"/>
      <c r="BH64" s="7"/>
      <c r="BI64" s="8"/>
      <c r="BJ64" s="7"/>
      <c r="BK64" s="6">
        <v>0</v>
      </c>
      <c r="BL64" s="7"/>
      <c r="BM64" s="6"/>
      <c r="BN64" s="7"/>
      <c r="BO64" s="6"/>
      <c r="BP64" s="7"/>
      <c r="BQ64" s="8"/>
      <c r="BR64" s="7"/>
      <c r="BS64" s="6">
        <v>0</v>
      </c>
      <c r="BT64" s="7"/>
      <c r="BU64" s="6"/>
      <c r="BV64" s="7"/>
      <c r="BW64" s="6"/>
      <c r="BX64" s="7"/>
      <c r="BY64" s="8"/>
      <c r="BZ64" s="7"/>
      <c r="CA64" s="6">
        <v>0</v>
      </c>
      <c r="CB64" s="7"/>
      <c r="CC64" s="6"/>
      <c r="CD64" s="7"/>
      <c r="CE64" s="6"/>
      <c r="CF64" s="7"/>
      <c r="CG64" s="8"/>
      <c r="CH64" s="7"/>
      <c r="CI64" s="6">
        <v>0</v>
      </c>
      <c r="CJ64" s="7"/>
      <c r="CK64" s="6"/>
      <c r="CL64" s="7"/>
      <c r="CM64" s="6"/>
      <c r="CN64" s="7"/>
      <c r="CO64" s="8"/>
      <c r="CP64" s="7"/>
      <c r="CQ64" s="6">
        <v>0</v>
      </c>
      <c r="CR64" s="7"/>
      <c r="CS64" s="6"/>
      <c r="CT64" s="7"/>
      <c r="CU64" s="6"/>
      <c r="CV64" s="7"/>
      <c r="CW64" s="8"/>
      <c r="CX64" s="7"/>
      <c r="CY64" s="6">
        <f t="shared" si="43"/>
        <v>218.19</v>
      </c>
      <c r="CZ64" s="7"/>
      <c r="DA64" s="6">
        <f t="shared" si="44"/>
        <v>1047.1400000000001</v>
      </c>
      <c r="DB64" s="7"/>
      <c r="DC64" s="6">
        <f t="shared" si="1"/>
        <v>828.95</v>
      </c>
      <c r="DD64" s="7"/>
      <c r="DE64" s="8">
        <f t="shared" si="45"/>
        <v>0.20837</v>
      </c>
    </row>
    <row r="65" spans="1:109" x14ac:dyDescent="0.25">
      <c r="A65" s="2"/>
      <c r="B65" s="2"/>
      <c r="C65" s="2"/>
      <c r="D65" s="2"/>
      <c r="E65" s="2" t="s">
        <v>77</v>
      </c>
      <c r="F65" s="2"/>
      <c r="G65" s="6">
        <v>21.96</v>
      </c>
      <c r="H65" s="7"/>
      <c r="I65" s="6">
        <v>316.19</v>
      </c>
      <c r="J65" s="7"/>
      <c r="K65" s="6">
        <f t="shared" si="31"/>
        <v>-294.23</v>
      </c>
      <c r="L65" s="7"/>
      <c r="M65" s="8">
        <f t="shared" si="32"/>
        <v>6.9449999999999998E-2</v>
      </c>
      <c r="N65" s="7"/>
      <c r="O65" s="6">
        <v>21.96</v>
      </c>
      <c r="P65" s="7"/>
      <c r="Q65" s="6">
        <v>0</v>
      </c>
      <c r="R65" s="7"/>
      <c r="S65" s="6">
        <f t="shared" si="33"/>
        <v>21.96</v>
      </c>
      <c r="T65" s="7"/>
      <c r="U65" s="8">
        <f t="shared" si="34"/>
        <v>1</v>
      </c>
      <c r="V65" s="7"/>
      <c r="W65" s="6">
        <v>21.96</v>
      </c>
      <c r="X65" s="7"/>
      <c r="Y65" s="6">
        <v>0</v>
      </c>
      <c r="Z65" s="7"/>
      <c r="AA65" s="6">
        <f t="shared" si="35"/>
        <v>21.96</v>
      </c>
      <c r="AB65" s="7"/>
      <c r="AC65" s="8">
        <f t="shared" si="36"/>
        <v>1</v>
      </c>
      <c r="AD65" s="7"/>
      <c r="AE65" s="6">
        <v>0</v>
      </c>
      <c r="AF65" s="7"/>
      <c r="AG65" s="6">
        <v>0</v>
      </c>
      <c r="AH65" s="7"/>
      <c r="AI65" s="6">
        <f t="shared" si="37"/>
        <v>0</v>
      </c>
      <c r="AJ65" s="7"/>
      <c r="AK65" s="8">
        <f t="shared" si="38"/>
        <v>0</v>
      </c>
      <c r="AL65" s="7"/>
      <c r="AM65" s="6">
        <v>0</v>
      </c>
      <c r="AN65" s="7"/>
      <c r="AO65" s="6">
        <v>0</v>
      </c>
      <c r="AP65" s="7"/>
      <c r="AQ65" s="6">
        <f t="shared" si="39"/>
        <v>0</v>
      </c>
      <c r="AR65" s="7"/>
      <c r="AS65" s="8">
        <f t="shared" si="40"/>
        <v>0</v>
      </c>
      <c r="AT65" s="7"/>
      <c r="AU65" s="6">
        <v>0</v>
      </c>
      <c r="AV65" s="7"/>
      <c r="AW65" s="6">
        <v>0</v>
      </c>
      <c r="AX65" s="7"/>
      <c r="AY65" s="6">
        <f t="shared" si="41"/>
        <v>0</v>
      </c>
      <c r="AZ65" s="7"/>
      <c r="BA65" s="8">
        <f t="shared" si="42"/>
        <v>0</v>
      </c>
      <c r="BB65" s="7"/>
      <c r="BC65" s="6">
        <v>0</v>
      </c>
      <c r="BD65" s="7"/>
      <c r="BE65" s="6"/>
      <c r="BF65" s="7"/>
      <c r="BG65" s="6"/>
      <c r="BH65" s="7"/>
      <c r="BI65" s="8"/>
      <c r="BJ65" s="7"/>
      <c r="BK65" s="6">
        <v>0</v>
      </c>
      <c r="BL65" s="7"/>
      <c r="BM65" s="6"/>
      <c r="BN65" s="7"/>
      <c r="BO65" s="6"/>
      <c r="BP65" s="7"/>
      <c r="BQ65" s="8"/>
      <c r="BR65" s="7"/>
      <c r="BS65" s="6">
        <v>0</v>
      </c>
      <c r="BT65" s="7"/>
      <c r="BU65" s="6"/>
      <c r="BV65" s="7"/>
      <c r="BW65" s="6"/>
      <c r="BX65" s="7"/>
      <c r="BY65" s="8"/>
      <c r="BZ65" s="7"/>
      <c r="CA65" s="6">
        <v>0</v>
      </c>
      <c r="CB65" s="7"/>
      <c r="CC65" s="6"/>
      <c r="CD65" s="7"/>
      <c r="CE65" s="6"/>
      <c r="CF65" s="7"/>
      <c r="CG65" s="8"/>
      <c r="CH65" s="7"/>
      <c r="CI65" s="6">
        <v>0</v>
      </c>
      <c r="CJ65" s="7"/>
      <c r="CK65" s="6"/>
      <c r="CL65" s="7"/>
      <c r="CM65" s="6"/>
      <c r="CN65" s="7"/>
      <c r="CO65" s="8"/>
      <c r="CP65" s="7"/>
      <c r="CQ65" s="6">
        <v>0</v>
      </c>
      <c r="CR65" s="7"/>
      <c r="CS65" s="6"/>
      <c r="CT65" s="7"/>
      <c r="CU65" s="6"/>
      <c r="CV65" s="7"/>
      <c r="CW65" s="8"/>
      <c r="CX65" s="7"/>
      <c r="CY65" s="6">
        <f t="shared" si="43"/>
        <v>65.88</v>
      </c>
      <c r="CZ65" s="7"/>
      <c r="DA65" s="6">
        <f t="shared" si="44"/>
        <v>316.19</v>
      </c>
      <c r="DB65" s="7"/>
      <c r="DC65" s="6">
        <f t="shared" si="1"/>
        <v>250.31</v>
      </c>
      <c r="DD65" s="7"/>
      <c r="DE65" s="8">
        <f t="shared" si="45"/>
        <v>0.20835999999999999</v>
      </c>
    </row>
    <row r="66" spans="1:109" ht="15.75" thickBot="1" x14ac:dyDescent="0.3">
      <c r="A66" s="2"/>
      <c r="B66" s="2"/>
      <c r="C66" s="2"/>
      <c r="D66" s="2"/>
      <c r="E66" s="2" t="s">
        <v>78</v>
      </c>
      <c r="F66" s="2"/>
      <c r="G66" s="11">
        <v>0</v>
      </c>
      <c r="H66" s="7"/>
      <c r="I66" s="11">
        <v>100</v>
      </c>
      <c r="J66" s="7"/>
      <c r="K66" s="11">
        <f t="shared" si="31"/>
        <v>-100</v>
      </c>
      <c r="L66" s="7"/>
      <c r="M66" s="12">
        <f t="shared" si="32"/>
        <v>0</v>
      </c>
      <c r="N66" s="7"/>
      <c r="O66" s="11">
        <v>129.97999999999999</v>
      </c>
      <c r="P66" s="7"/>
      <c r="Q66" s="11">
        <v>0</v>
      </c>
      <c r="R66" s="7"/>
      <c r="S66" s="11">
        <f t="shared" si="33"/>
        <v>129.97999999999999</v>
      </c>
      <c r="T66" s="7"/>
      <c r="U66" s="12">
        <f t="shared" si="34"/>
        <v>1</v>
      </c>
      <c r="V66" s="7"/>
      <c r="W66" s="11">
        <v>0</v>
      </c>
      <c r="X66" s="7"/>
      <c r="Y66" s="11">
        <v>0</v>
      </c>
      <c r="Z66" s="7"/>
      <c r="AA66" s="11">
        <f t="shared" si="35"/>
        <v>0</v>
      </c>
      <c r="AB66" s="7"/>
      <c r="AC66" s="12">
        <f t="shared" si="36"/>
        <v>0</v>
      </c>
      <c r="AD66" s="7"/>
      <c r="AE66" s="11">
        <v>0</v>
      </c>
      <c r="AF66" s="7"/>
      <c r="AG66" s="11">
        <v>0</v>
      </c>
      <c r="AH66" s="7"/>
      <c r="AI66" s="11">
        <f t="shared" si="37"/>
        <v>0</v>
      </c>
      <c r="AJ66" s="7"/>
      <c r="AK66" s="12">
        <f t="shared" si="38"/>
        <v>0</v>
      </c>
      <c r="AL66" s="7"/>
      <c r="AM66" s="11">
        <v>0</v>
      </c>
      <c r="AN66" s="7"/>
      <c r="AO66" s="11">
        <v>0</v>
      </c>
      <c r="AP66" s="7"/>
      <c r="AQ66" s="11">
        <f t="shared" si="39"/>
        <v>0</v>
      </c>
      <c r="AR66" s="7"/>
      <c r="AS66" s="12">
        <f t="shared" si="40"/>
        <v>0</v>
      </c>
      <c r="AT66" s="7"/>
      <c r="AU66" s="11">
        <v>0</v>
      </c>
      <c r="AV66" s="7"/>
      <c r="AW66" s="11">
        <v>0</v>
      </c>
      <c r="AX66" s="7"/>
      <c r="AY66" s="11">
        <f t="shared" si="41"/>
        <v>0</v>
      </c>
      <c r="AZ66" s="7"/>
      <c r="BA66" s="12">
        <f t="shared" si="42"/>
        <v>0</v>
      </c>
      <c r="BB66" s="7"/>
      <c r="BC66" s="11">
        <v>0</v>
      </c>
      <c r="BD66" s="7"/>
      <c r="BE66" s="6"/>
      <c r="BF66" s="7"/>
      <c r="BG66" s="6"/>
      <c r="BH66" s="7"/>
      <c r="BI66" s="8"/>
      <c r="BJ66" s="7"/>
      <c r="BK66" s="11">
        <v>0</v>
      </c>
      <c r="BL66" s="7"/>
      <c r="BM66" s="6"/>
      <c r="BN66" s="7"/>
      <c r="BO66" s="6"/>
      <c r="BP66" s="7"/>
      <c r="BQ66" s="8"/>
      <c r="BR66" s="7"/>
      <c r="BS66" s="11">
        <v>0</v>
      </c>
      <c r="BT66" s="7"/>
      <c r="BU66" s="6"/>
      <c r="BV66" s="7"/>
      <c r="BW66" s="6"/>
      <c r="BX66" s="7"/>
      <c r="BY66" s="8"/>
      <c r="BZ66" s="7"/>
      <c r="CA66" s="11">
        <v>0</v>
      </c>
      <c r="CB66" s="7"/>
      <c r="CC66" s="6"/>
      <c r="CD66" s="7"/>
      <c r="CE66" s="6"/>
      <c r="CF66" s="7"/>
      <c r="CG66" s="8"/>
      <c r="CH66" s="7"/>
      <c r="CI66" s="11">
        <v>0</v>
      </c>
      <c r="CJ66" s="7"/>
      <c r="CK66" s="6"/>
      <c r="CL66" s="7"/>
      <c r="CM66" s="6"/>
      <c r="CN66" s="7"/>
      <c r="CO66" s="8"/>
      <c r="CP66" s="7"/>
      <c r="CQ66" s="11">
        <v>0</v>
      </c>
      <c r="CR66" s="7"/>
      <c r="CS66" s="6"/>
      <c r="CT66" s="7"/>
      <c r="CU66" s="6"/>
      <c r="CV66" s="7"/>
      <c r="CW66" s="8"/>
      <c r="CX66" s="7"/>
      <c r="CY66" s="11">
        <f t="shared" si="43"/>
        <v>129.97999999999999</v>
      </c>
      <c r="CZ66" s="7"/>
      <c r="DA66" s="11">
        <f t="shared" si="44"/>
        <v>100</v>
      </c>
      <c r="DB66" s="7"/>
      <c r="DC66" s="9">
        <f t="shared" si="1"/>
        <v>-29.97999999999999</v>
      </c>
      <c r="DD66" s="7"/>
      <c r="DE66" s="30">
        <f t="shared" si="45"/>
        <v>1.2998000000000001</v>
      </c>
    </row>
    <row r="67" spans="1:109" ht="15.75" thickBot="1" x14ac:dyDescent="0.3">
      <c r="A67" s="2"/>
      <c r="B67" s="2"/>
      <c r="C67" s="2"/>
      <c r="D67" s="2" t="s">
        <v>79</v>
      </c>
      <c r="E67" s="2"/>
      <c r="F67" s="2"/>
      <c r="G67" s="13">
        <f>ROUND(SUM(G17:G43)+SUM(G48:G66),5)</f>
        <v>25380.13</v>
      </c>
      <c r="H67" s="7"/>
      <c r="I67" s="13">
        <f>ROUND(SUM(I17:I43)+SUM(I48:I66),5)</f>
        <v>367958.67</v>
      </c>
      <c r="J67" s="7"/>
      <c r="K67" s="13">
        <f t="shared" si="31"/>
        <v>-342578.54</v>
      </c>
      <c r="L67" s="7"/>
      <c r="M67" s="14">
        <f t="shared" si="32"/>
        <v>6.898E-2</v>
      </c>
      <c r="N67" s="7"/>
      <c r="O67" s="13">
        <f>ROUND(SUM(O17:O43)+SUM(O48:O66),5)</f>
        <v>24837.91</v>
      </c>
      <c r="P67" s="7"/>
      <c r="Q67" s="13">
        <f>ROUND(SUM(Q17:Q43)+SUM(Q48:Q66),5)</f>
        <v>0</v>
      </c>
      <c r="R67" s="7"/>
      <c r="S67" s="13">
        <f t="shared" si="33"/>
        <v>24837.91</v>
      </c>
      <c r="T67" s="7"/>
      <c r="U67" s="14">
        <f t="shared" si="34"/>
        <v>1</v>
      </c>
      <c r="V67" s="7"/>
      <c r="W67" s="13">
        <f>ROUND(SUM(W17:W43)+SUM(W48:W66),5)</f>
        <v>23253.360000000001</v>
      </c>
      <c r="X67" s="7"/>
      <c r="Y67" s="13">
        <f>ROUND(SUM(Y17:Y43)+SUM(Y48:Y66),5)</f>
        <v>0</v>
      </c>
      <c r="Z67" s="7"/>
      <c r="AA67" s="13">
        <f t="shared" si="35"/>
        <v>23253.360000000001</v>
      </c>
      <c r="AB67" s="7"/>
      <c r="AC67" s="14">
        <f t="shared" si="36"/>
        <v>1</v>
      </c>
      <c r="AD67" s="7"/>
      <c r="AE67" s="13">
        <f>ROUND(SUM(AE17:AE43)+SUM(AE48:AE66),5)</f>
        <v>0</v>
      </c>
      <c r="AF67" s="7"/>
      <c r="AG67" s="13">
        <f>ROUND(SUM(AG17:AG43)+SUM(AG48:AG66),5)</f>
        <v>0</v>
      </c>
      <c r="AH67" s="7"/>
      <c r="AI67" s="13">
        <f t="shared" si="37"/>
        <v>0</v>
      </c>
      <c r="AJ67" s="7"/>
      <c r="AK67" s="14">
        <f t="shared" si="38"/>
        <v>0</v>
      </c>
      <c r="AL67" s="7"/>
      <c r="AM67" s="13">
        <f>ROUND(SUM(AM17:AM43)+SUM(AM48:AM66),5)</f>
        <v>0</v>
      </c>
      <c r="AN67" s="7"/>
      <c r="AO67" s="13">
        <f>ROUND(SUM(AO17:AO43)+SUM(AO48:AO66),5)</f>
        <v>0</v>
      </c>
      <c r="AP67" s="7"/>
      <c r="AQ67" s="13">
        <f t="shared" si="39"/>
        <v>0</v>
      </c>
      <c r="AR67" s="7"/>
      <c r="AS67" s="14">
        <f t="shared" si="40"/>
        <v>0</v>
      </c>
      <c r="AT67" s="7"/>
      <c r="AU67" s="13">
        <f>ROUND(SUM(AU17:AU43)+SUM(AU48:AU66),5)</f>
        <v>0</v>
      </c>
      <c r="AV67" s="7"/>
      <c r="AW67" s="13">
        <f>ROUND(SUM(AW17:AW43)+SUM(AW48:AW66),5)</f>
        <v>0</v>
      </c>
      <c r="AX67" s="7"/>
      <c r="AY67" s="13">
        <f t="shared" si="41"/>
        <v>0</v>
      </c>
      <c r="AZ67" s="7"/>
      <c r="BA67" s="14">
        <f t="shared" si="42"/>
        <v>0</v>
      </c>
      <c r="BB67" s="7"/>
      <c r="BC67" s="13">
        <f>ROUND(SUM(BC17:BC43)+SUM(BC48:BC66),5)</f>
        <v>0</v>
      </c>
      <c r="BD67" s="7"/>
      <c r="BE67" s="6"/>
      <c r="BF67" s="7"/>
      <c r="BG67" s="6"/>
      <c r="BH67" s="7"/>
      <c r="BI67" s="8"/>
      <c r="BJ67" s="7"/>
      <c r="BK67" s="13">
        <f>ROUND(SUM(BK17:BK43)+SUM(BK48:BK66),5)</f>
        <v>0</v>
      </c>
      <c r="BL67" s="7"/>
      <c r="BM67" s="6"/>
      <c r="BN67" s="7"/>
      <c r="BO67" s="6"/>
      <c r="BP67" s="7"/>
      <c r="BQ67" s="8"/>
      <c r="BR67" s="7"/>
      <c r="BS67" s="13">
        <f>ROUND(SUM(BS17:BS43)+SUM(BS48:BS66),5)</f>
        <v>0</v>
      </c>
      <c r="BT67" s="7"/>
      <c r="BU67" s="6"/>
      <c r="BV67" s="7"/>
      <c r="BW67" s="6"/>
      <c r="BX67" s="7"/>
      <c r="BY67" s="8"/>
      <c r="BZ67" s="7"/>
      <c r="CA67" s="13">
        <f>ROUND(SUM(CA17:CA43)+SUM(CA48:CA66),5)</f>
        <v>0</v>
      </c>
      <c r="CB67" s="7"/>
      <c r="CC67" s="6"/>
      <c r="CD67" s="7"/>
      <c r="CE67" s="6"/>
      <c r="CF67" s="7"/>
      <c r="CG67" s="8"/>
      <c r="CH67" s="7"/>
      <c r="CI67" s="13">
        <f>ROUND(SUM(CI17:CI43)+SUM(CI48:CI66),5)</f>
        <v>0</v>
      </c>
      <c r="CJ67" s="7"/>
      <c r="CK67" s="6"/>
      <c r="CL67" s="7"/>
      <c r="CM67" s="6"/>
      <c r="CN67" s="7"/>
      <c r="CO67" s="8"/>
      <c r="CP67" s="7"/>
      <c r="CQ67" s="13">
        <f>ROUND(SUM(CQ17:CQ43)+SUM(CQ48:CQ66),5)</f>
        <v>0</v>
      </c>
      <c r="CR67" s="7"/>
      <c r="CS67" s="6"/>
      <c r="CT67" s="7"/>
      <c r="CU67" s="6"/>
      <c r="CV67" s="7"/>
      <c r="CW67" s="8"/>
      <c r="CX67" s="7"/>
      <c r="CY67" s="13">
        <f t="shared" si="43"/>
        <v>73471.399999999994</v>
      </c>
      <c r="CZ67" s="7"/>
      <c r="DA67" s="13">
        <f t="shared" si="44"/>
        <v>367958.67</v>
      </c>
      <c r="DB67" s="7"/>
      <c r="DC67" s="13">
        <f t="shared" si="1"/>
        <v>294487.27</v>
      </c>
      <c r="DD67" s="7"/>
      <c r="DE67" s="14">
        <f t="shared" si="45"/>
        <v>0.19966999999999999</v>
      </c>
    </row>
    <row r="68" spans="1:109" x14ac:dyDescent="0.25">
      <c r="A68" s="2"/>
      <c r="B68" s="2" t="s">
        <v>80</v>
      </c>
      <c r="C68" s="2"/>
      <c r="D68" s="2"/>
      <c r="E68" s="2"/>
      <c r="F68" s="2"/>
      <c r="G68" s="6">
        <f>ROUND(G3+G16-G67,5)</f>
        <v>-2762.64</v>
      </c>
      <c r="H68" s="7"/>
      <c r="I68" s="6">
        <f>ROUND(I3+I16-I67,5)</f>
        <v>216478.33</v>
      </c>
      <c r="J68" s="7"/>
      <c r="K68" s="6">
        <f t="shared" si="31"/>
        <v>-219240.97</v>
      </c>
      <c r="L68" s="7"/>
      <c r="M68" s="8">
        <f t="shared" si="32"/>
        <v>-1.2760000000000001E-2</v>
      </c>
      <c r="N68" s="7"/>
      <c r="O68" s="6">
        <f>ROUND(O3+O16-O67,5)</f>
        <v>-9119.35</v>
      </c>
      <c r="P68" s="7"/>
      <c r="Q68" s="6">
        <f>ROUND(Q3+Q16-Q67,5)</f>
        <v>0</v>
      </c>
      <c r="R68" s="7"/>
      <c r="S68" s="6">
        <f t="shared" si="33"/>
        <v>-9119.35</v>
      </c>
      <c r="T68" s="7"/>
      <c r="U68" s="8">
        <f t="shared" si="34"/>
        <v>1</v>
      </c>
      <c r="V68" s="7"/>
      <c r="W68" s="6">
        <f>ROUND(W3+W16-W67,5)</f>
        <v>-17761.14</v>
      </c>
      <c r="X68" s="7"/>
      <c r="Y68" s="6">
        <f>ROUND(Y3+Y16-Y67,5)</f>
        <v>0</v>
      </c>
      <c r="Z68" s="7"/>
      <c r="AA68" s="6">
        <f t="shared" si="35"/>
        <v>-17761.14</v>
      </c>
      <c r="AB68" s="7"/>
      <c r="AC68" s="8">
        <f t="shared" si="36"/>
        <v>1</v>
      </c>
      <c r="AD68" s="7"/>
      <c r="AE68" s="6">
        <f>ROUND(AE3+AE16-AE67,5)</f>
        <v>0</v>
      </c>
      <c r="AF68" s="7"/>
      <c r="AG68" s="6">
        <f>ROUND(AG3+AG16-AG67,5)</f>
        <v>0</v>
      </c>
      <c r="AH68" s="7"/>
      <c r="AI68" s="6">
        <f t="shared" si="37"/>
        <v>0</v>
      </c>
      <c r="AJ68" s="7"/>
      <c r="AK68" s="8">
        <f t="shared" si="38"/>
        <v>0</v>
      </c>
      <c r="AL68" s="7"/>
      <c r="AM68" s="6">
        <f>ROUND(AM3+AM16-AM67,5)</f>
        <v>0</v>
      </c>
      <c r="AN68" s="7"/>
      <c r="AO68" s="6">
        <f>ROUND(AO3+AO16-AO67,5)</f>
        <v>0</v>
      </c>
      <c r="AP68" s="7"/>
      <c r="AQ68" s="6">
        <f t="shared" si="39"/>
        <v>0</v>
      </c>
      <c r="AR68" s="7"/>
      <c r="AS68" s="8">
        <f t="shared" si="40"/>
        <v>0</v>
      </c>
      <c r="AT68" s="7"/>
      <c r="AU68" s="6">
        <f>ROUND(AU3+AU16-AU67,5)</f>
        <v>0</v>
      </c>
      <c r="AV68" s="7"/>
      <c r="AW68" s="6">
        <f>ROUND(AW3+AW16-AW67,5)</f>
        <v>0</v>
      </c>
      <c r="AX68" s="7"/>
      <c r="AY68" s="6">
        <f t="shared" si="41"/>
        <v>0</v>
      </c>
      <c r="AZ68" s="7"/>
      <c r="BA68" s="8">
        <f t="shared" si="42"/>
        <v>0</v>
      </c>
      <c r="BB68" s="7"/>
      <c r="BC68" s="6">
        <f>ROUND(BC3+BC16-BC67,5)</f>
        <v>0</v>
      </c>
      <c r="BD68" s="7"/>
      <c r="BE68" s="6"/>
      <c r="BF68" s="7"/>
      <c r="BG68" s="6"/>
      <c r="BH68" s="7"/>
      <c r="BI68" s="8"/>
      <c r="BJ68" s="7"/>
      <c r="BK68" s="6">
        <f>ROUND(BK3+BK16-BK67,5)</f>
        <v>0</v>
      </c>
      <c r="BL68" s="7"/>
      <c r="BM68" s="6"/>
      <c r="BN68" s="7"/>
      <c r="BO68" s="6"/>
      <c r="BP68" s="7"/>
      <c r="BQ68" s="8"/>
      <c r="BR68" s="7"/>
      <c r="BS68" s="6">
        <f>ROUND(BS3+BS16-BS67,5)</f>
        <v>0</v>
      </c>
      <c r="BT68" s="7"/>
      <c r="BU68" s="6"/>
      <c r="BV68" s="7"/>
      <c r="BW68" s="6"/>
      <c r="BX68" s="7"/>
      <c r="BY68" s="8"/>
      <c r="BZ68" s="7"/>
      <c r="CA68" s="6">
        <f>ROUND(CA3+CA16-CA67,5)</f>
        <v>0</v>
      </c>
      <c r="CB68" s="7"/>
      <c r="CC68" s="6"/>
      <c r="CD68" s="7"/>
      <c r="CE68" s="6"/>
      <c r="CF68" s="7"/>
      <c r="CG68" s="8"/>
      <c r="CH68" s="7"/>
      <c r="CI68" s="6">
        <f>ROUND(CI3+CI16-CI67,5)</f>
        <v>0</v>
      </c>
      <c r="CJ68" s="7"/>
      <c r="CK68" s="6"/>
      <c r="CL68" s="7"/>
      <c r="CM68" s="6"/>
      <c r="CN68" s="7"/>
      <c r="CO68" s="8"/>
      <c r="CP68" s="7"/>
      <c r="CQ68" s="6">
        <f>ROUND(CQ3+CQ16-CQ67,5)</f>
        <v>0</v>
      </c>
      <c r="CR68" s="7"/>
      <c r="CS68" s="6"/>
      <c r="CT68" s="7"/>
      <c r="CU68" s="6"/>
      <c r="CV68" s="7"/>
      <c r="CW68" s="8"/>
      <c r="CX68" s="7"/>
      <c r="CY68" s="6">
        <f t="shared" si="43"/>
        <v>-29643.13</v>
      </c>
      <c r="CZ68" s="7"/>
      <c r="DA68" s="6">
        <f t="shared" si="44"/>
        <v>216478.33</v>
      </c>
      <c r="DB68" s="7"/>
      <c r="DC68" s="6">
        <f t="shared" si="1"/>
        <v>246121.46</v>
      </c>
      <c r="DD68" s="7"/>
      <c r="DE68" s="8"/>
    </row>
    <row r="69" spans="1:109" x14ac:dyDescent="0.25">
      <c r="A69" s="2"/>
      <c r="B69" s="2" t="s">
        <v>81</v>
      </c>
      <c r="C69" s="2"/>
      <c r="D69" s="2"/>
      <c r="E69" s="2"/>
      <c r="F69" s="2"/>
      <c r="G69" s="6"/>
      <c r="H69" s="7"/>
      <c r="I69" s="6"/>
      <c r="J69" s="7"/>
      <c r="K69" s="6"/>
      <c r="L69" s="7"/>
      <c r="M69" s="8"/>
      <c r="N69" s="7"/>
      <c r="O69" s="6"/>
      <c r="P69" s="7"/>
      <c r="Q69" s="6"/>
      <c r="R69" s="7"/>
      <c r="S69" s="6"/>
      <c r="T69" s="7"/>
      <c r="U69" s="8"/>
      <c r="V69" s="7"/>
      <c r="W69" s="6"/>
      <c r="X69" s="7"/>
      <c r="Y69" s="6"/>
      <c r="Z69" s="7"/>
      <c r="AA69" s="6"/>
      <c r="AB69" s="7"/>
      <c r="AC69" s="8"/>
      <c r="AD69" s="7"/>
      <c r="AE69" s="6"/>
      <c r="AF69" s="7"/>
      <c r="AG69" s="6"/>
      <c r="AH69" s="7"/>
      <c r="AI69" s="6"/>
      <c r="AJ69" s="7"/>
      <c r="AK69" s="8"/>
      <c r="AL69" s="7"/>
      <c r="AM69" s="6"/>
      <c r="AN69" s="7"/>
      <c r="AO69" s="6"/>
      <c r="AP69" s="7"/>
      <c r="AQ69" s="6"/>
      <c r="AR69" s="7"/>
      <c r="AS69" s="8"/>
      <c r="AT69" s="7"/>
      <c r="AU69" s="6"/>
      <c r="AV69" s="7"/>
      <c r="AW69" s="6"/>
      <c r="AX69" s="7"/>
      <c r="AY69" s="6"/>
      <c r="AZ69" s="7"/>
      <c r="BA69" s="8"/>
      <c r="BB69" s="7"/>
      <c r="BC69" s="6"/>
      <c r="BD69" s="7"/>
      <c r="BE69" s="6"/>
      <c r="BF69" s="7"/>
      <c r="BG69" s="6"/>
      <c r="BH69" s="7"/>
      <c r="BI69" s="8"/>
      <c r="BJ69" s="7"/>
      <c r="BK69" s="6"/>
      <c r="BL69" s="7"/>
      <c r="BM69" s="6"/>
      <c r="BN69" s="7"/>
      <c r="BO69" s="6"/>
      <c r="BP69" s="7"/>
      <c r="BQ69" s="8"/>
      <c r="BR69" s="7"/>
      <c r="BS69" s="6"/>
      <c r="BT69" s="7"/>
      <c r="BU69" s="6"/>
      <c r="BV69" s="7"/>
      <c r="BW69" s="6"/>
      <c r="BX69" s="7"/>
      <c r="BY69" s="8"/>
      <c r="BZ69" s="7"/>
      <c r="CA69" s="6"/>
      <c r="CB69" s="7"/>
      <c r="CC69" s="6"/>
      <c r="CD69" s="7"/>
      <c r="CE69" s="6"/>
      <c r="CF69" s="7"/>
      <c r="CG69" s="8"/>
      <c r="CH69" s="7"/>
      <c r="CI69" s="6"/>
      <c r="CJ69" s="7"/>
      <c r="CK69" s="6"/>
      <c r="CL69" s="7"/>
      <c r="CM69" s="6"/>
      <c r="CN69" s="7"/>
      <c r="CO69" s="8"/>
      <c r="CP69" s="7"/>
      <c r="CQ69" s="6"/>
      <c r="CR69" s="7"/>
      <c r="CS69" s="6"/>
      <c r="CT69" s="7"/>
      <c r="CU69" s="6"/>
      <c r="CV69" s="7"/>
      <c r="CW69" s="8"/>
      <c r="CX69" s="7"/>
      <c r="CY69" s="6"/>
      <c r="CZ69" s="7"/>
      <c r="DA69" s="6"/>
      <c r="DB69" s="7"/>
      <c r="DC69" s="6"/>
      <c r="DD69" s="7"/>
      <c r="DE69" s="8"/>
    </row>
    <row r="70" spans="1:109" x14ac:dyDescent="0.25">
      <c r="A70" s="2"/>
      <c r="B70" s="2"/>
      <c r="C70" s="2" t="s">
        <v>82</v>
      </c>
      <c r="D70" s="2"/>
      <c r="E70" s="2"/>
      <c r="F70" s="2"/>
      <c r="G70" s="6"/>
      <c r="H70" s="7"/>
      <c r="I70" s="6"/>
      <c r="J70" s="7"/>
      <c r="K70" s="6"/>
      <c r="L70" s="7"/>
      <c r="M70" s="8"/>
      <c r="N70" s="7"/>
      <c r="O70" s="6"/>
      <c r="P70" s="7"/>
      <c r="Q70" s="6"/>
      <c r="R70" s="7"/>
      <c r="S70" s="6"/>
      <c r="T70" s="7"/>
      <c r="U70" s="8"/>
      <c r="V70" s="7"/>
      <c r="W70" s="6"/>
      <c r="X70" s="7"/>
      <c r="Y70" s="6"/>
      <c r="Z70" s="7"/>
      <c r="AA70" s="6"/>
      <c r="AB70" s="7"/>
      <c r="AC70" s="8"/>
      <c r="AD70" s="7"/>
      <c r="AE70" s="6"/>
      <c r="AF70" s="7"/>
      <c r="AG70" s="6"/>
      <c r="AH70" s="7"/>
      <c r="AI70" s="6"/>
      <c r="AJ70" s="7"/>
      <c r="AK70" s="8"/>
      <c r="AL70" s="7"/>
      <c r="AM70" s="6"/>
      <c r="AN70" s="7"/>
      <c r="AO70" s="6"/>
      <c r="AP70" s="7"/>
      <c r="AQ70" s="6"/>
      <c r="AR70" s="7"/>
      <c r="AS70" s="8"/>
      <c r="AT70" s="7"/>
      <c r="AU70" s="6"/>
      <c r="AV70" s="7"/>
      <c r="AW70" s="6"/>
      <c r="AX70" s="7"/>
      <c r="AY70" s="6"/>
      <c r="AZ70" s="7"/>
      <c r="BA70" s="8"/>
      <c r="BB70" s="7"/>
      <c r="BC70" s="6"/>
      <c r="BD70" s="7"/>
      <c r="BE70" s="6"/>
      <c r="BF70" s="7"/>
      <c r="BG70" s="6"/>
      <c r="BH70" s="7"/>
      <c r="BI70" s="8"/>
      <c r="BJ70" s="7"/>
      <c r="BK70" s="6"/>
      <c r="BL70" s="7"/>
      <c r="BM70" s="6"/>
      <c r="BN70" s="7"/>
      <c r="BO70" s="6"/>
      <c r="BP70" s="7"/>
      <c r="BQ70" s="8"/>
      <c r="BR70" s="7"/>
      <c r="BS70" s="6"/>
      <c r="BT70" s="7"/>
      <c r="BU70" s="6"/>
      <c r="BV70" s="7"/>
      <c r="BW70" s="6"/>
      <c r="BX70" s="7"/>
      <c r="BY70" s="8"/>
      <c r="BZ70" s="7"/>
      <c r="CA70" s="6"/>
      <c r="CB70" s="7"/>
      <c r="CC70" s="6"/>
      <c r="CD70" s="7"/>
      <c r="CE70" s="6"/>
      <c r="CF70" s="7"/>
      <c r="CG70" s="8"/>
      <c r="CH70" s="7"/>
      <c r="CI70" s="6"/>
      <c r="CJ70" s="7"/>
      <c r="CK70" s="6"/>
      <c r="CL70" s="7"/>
      <c r="CM70" s="6"/>
      <c r="CN70" s="7"/>
      <c r="CO70" s="8"/>
      <c r="CP70" s="7"/>
      <c r="CQ70" s="6"/>
      <c r="CR70" s="7"/>
      <c r="CS70" s="6"/>
      <c r="CT70" s="7"/>
      <c r="CU70" s="6"/>
      <c r="CV70" s="7"/>
      <c r="CW70" s="8"/>
      <c r="CX70" s="7"/>
      <c r="CY70" s="6"/>
      <c r="CZ70" s="7"/>
      <c r="DA70" s="6"/>
      <c r="DB70" s="7"/>
      <c r="DC70" s="6"/>
      <c r="DD70" s="7"/>
      <c r="DE70" s="8"/>
    </row>
    <row r="71" spans="1:109" x14ac:dyDescent="0.25">
      <c r="A71" s="2"/>
      <c r="B71" s="2"/>
      <c r="C71" s="2"/>
      <c r="D71" s="2" t="s">
        <v>83</v>
      </c>
      <c r="E71" s="2"/>
      <c r="F71" s="2"/>
      <c r="G71" s="6">
        <v>0</v>
      </c>
      <c r="H71" s="7"/>
      <c r="I71" s="6"/>
      <c r="J71" s="7"/>
      <c r="K71" s="6"/>
      <c r="L71" s="7"/>
      <c r="M71" s="8"/>
      <c r="N71" s="7"/>
      <c r="O71" s="6">
        <v>529</v>
      </c>
      <c r="P71" s="7"/>
      <c r="Q71" s="6"/>
      <c r="R71" s="7"/>
      <c r="S71" s="6"/>
      <c r="T71" s="7"/>
      <c r="U71" s="8"/>
      <c r="V71" s="7"/>
      <c r="W71" s="6">
        <v>0</v>
      </c>
      <c r="X71" s="7"/>
      <c r="Y71" s="6"/>
      <c r="Z71" s="7"/>
      <c r="AA71" s="6"/>
      <c r="AB71" s="7"/>
      <c r="AC71" s="8"/>
      <c r="AD71" s="7"/>
      <c r="AE71" s="6">
        <v>0</v>
      </c>
      <c r="AF71" s="7"/>
      <c r="AG71" s="6"/>
      <c r="AH71" s="7"/>
      <c r="AI71" s="6"/>
      <c r="AJ71" s="7"/>
      <c r="AK71" s="8"/>
      <c r="AL71" s="7"/>
      <c r="AM71" s="6">
        <v>0</v>
      </c>
      <c r="AN71" s="7"/>
      <c r="AO71" s="6"/>
      <c r="AP71" s="7"/>
      <c r="AQ71" s="6"/>
      <c r="AR71" s="7"/>
      <c r="AS71" s="8"/>
      <c r="AT71" s="7"/>
      <c r="AU71" s="6">
        <v>0</v>
      </c>
      <c r="AV71" s="7"/>
      <c r="AW71" s="6"/>
      <c r="AX71" s="7"/>
      <c r="AY71" s="6"/>
      <c r="AZ71" s="7"/>
      <c r="BA71" s="8"/>
      <c r="BB71" s="7"/>
      <c r="BC71" s="6">
        <v>0</v>
      </c>
      <c r="BD71" s="7"/>
      <c r="BE71" s="6"/>
      <c r="BF71" s="7"/>
      <c r="BG71" s="6"/>
      <c r="BH71" s="7"/>
      <c r="BI71" s="8"/>
      <c r="BJ71" s="7"/>
      <c r="BK71" s="6">
        <v>0</v>
      </c>
      <c r="BL71" s="7"/>
      <c r="BM71" s="6"/>
      <c r="BN71" s="7"/>
      <c r="BO71" s="6"/>
      <c r="BP71" s="7"/>
      <c r="BQ71" s="8"/>
      <c r="BR71" s="7"/>
      <c r="BS71" s="6">
        <v>0</v>
      </c>
      <c r="BT71" s="7"/>
      <c r="BU71" s="6"/>
      <c r="BV71" s="7"/>
      <c r="BW71" s="6"/>
      <c r="BX71" s="7"/>
      <c r="BY71" s="8"/>
      <c r="BZ71" s="7"/>
      <c r="CA71" s="6">
        <v>0</v>
      </c>
      <c r="CB71" s="7"/>
      <c r="CC71" s="6"/>
      <c r="CD71" s="7"/>
      <c r="CE71" s="6"/>
      <c r="CF71" s="7"/>
      <c r="CG71" s="8"/>
      <c r="CH71" s="7"/>
      <c r="CI71" s="6">
        <v>0</v>
      </c>
      <c r="CJ71" s="7"/>
      <c r="CK71" s="6"/>
      <c r="CL71" s="7"/>
      <c r="CM71" s="6"/>
      <c r="CN71" s="7"/>
      <c r="CO71" s="8"/>
      <c r="CP71" s="7"/>
      <c r="CQ71" s="6">
        <v>0</v>
      </c>
      <c r="CR71" s="7"/>
      <c r="CS71" s="6"/>
      <c r="CT71" s="7"/>
      <c r="CU71" s="6"/>
      <c r="CV71" s="7"/>
      <c r="CW71" s="8"/>
      <c r="CX71" s="7"/>
      <c r="CY71" s="6">
        <f>ROUND(G71+O71+W71+AE71+AM71+AU71+BC71+BK71+BS71+CA71+CI71+CQ71,5)</f>
        <v>529</v>
      </c>
      <c r="CZ71" s="7"/>
      <c r="DA71" s="6"/>
      <c r="DB71" s="7"/>
      <c r="DC71" s="6">
        <f t="shared" ref="DC71:DC80" si="46">DA71-CY71</f>
        <v>-529</v>
      </c>
      <c r="DD71" s="7"/>
      <c r="DE71" s="8"/>
    </row>
    <row r="72" spans="1:109" x14ac:dyDescent="0.25">
      <c r="A72" s="2"/>
      <c r="B72" s="2"/>
      <c r="C72" s="2"/>
      <c r="D72" s="2" t="s">
        <v>84</v>
      </c>
      <c r="E72" s="2"/>
      <c r="F72" s="2"/>
      <c r="G72" s="6"/>
      <c r="H72" s="7"/>
      <c r="I72" s="6"/>
      <c r="J72" s="7"/>
      <c r="K72" s="6"/>
      <c r="L72" s="7"/>
      <c r="M72" s="8"/>
      <c r="N72" s="7"/>
      <c r="O72" s="6"/>
      <c r="P72" s="7"/>
      <c r="Q72" s="6"/>
      <c r="R72" s="7"/>
      <c r="S72" s="6"/>
      <c r="T72" s="7"/>
      <c r="U72" s="8"/>
      <c r="V72" s="7"/>
      <c r="W72" s="6"/>
      <c r="X72" s="7"/>
      <c r="Y72" s="6"/>
      <c r="Z72" s="7"/>
      <c r="AA72" s="6"/>
      <c r="AB72" s="7"/>
      <c r="AC72" s="8"/>
      <c r="AD72" s="7"/>
      <c r="AE72" s="6"/>
      <c r="AF72" s="7"/>
      <c r="AG72" s="6"/>
      <c r="AH72" s="7"/>
      <c r="AI72" s="6"/>
      <c r="AJ72" s="7"/>
      <c r="AK72" s="8"/>
      <c r="AL72" s="7"/>
      <c r="AM72" s="6"/>
      <c r="AN72" s="7"/>
      <c r="AO72" s="6"/>
      <c r="AP72" s="7"/>
      <c r="AQ72" s="6"/>
      <c r="AR72" s="7"/>
      <c r="AS72" s="8"/>
      <c r="AT72" s="7"/>
      <c r="AU72" s="6"/>
      <c r="AV72" s="7"/>
      <c r="AW72" s="6"/>
      <c r="AX72" s="7"/>
      <c r="AY72" s="6"/>
      <c r="AZ72" s="7"/>
      <c r="BA72" s="8"/>
      <c r="BB72" s="7"/>
      <c r="BC72" s="6"/>
      <c r="BD72" s="7"/>
      <c r="BE72" s="6"/>
      <c r="BF72" s="7"/>
      <c r="BG72" s="6"/>
      <c r="BH72" s="7"/>
      <c r="BI72" s="8"/>
      <c r="BJ72" s="7"/>
      <c r="BK72" s="6"/>
      <c r="BL72" s="7"/>
      <c r="BM72" s="6"/>
      <c r="BN72" s="7"/>
      <c r="BO72" s="6"/>
      <c r="BP72" s="7"/>
      <c r="BQ72" s="8"/>
      <c r="BR72" s="7"/>
      <c r="BS72" s="6"/>
      <c r="BT72" s="7"/>
      <c r="BU72" s="6"/>
      <c r="BV72" s="7"/>
      <c r="BW72" s="6"/>
      <c r="BX72" s="7"/>
      <c r="BY72" s="8"/>
      <c r="BZ72" s="7"/>
      <c r="CA72" s="6"/>
      <c r="CB72" s="7"/>
      <c r="CC72" s="6"/>
      <c r="CD72" s="7"/>
      <c r="CE72" s="6"/>
      <c r="CF72" s="7"/>
      <c r="CG72" s="8"/>
      <c r="CH72" s="7"/>
      <c r="CI72" s="6"/>
      <c r="CJ72" s="7"/>
      <c r="CK72" s="6"/>
      <c r="CL72" s="7"/>
      <c r="CM72" s="6"/>
      <c r="CN72" s="7"/>
      <c r="CO72" s="8"/>
      <c r="CP72" s="7"/>
      <c r="CQ72" s="6"/>
      <c r="CR72" s="7"/>
      <c r="CS72" s="6"/>
      <c r="CT72" s="7"/>
      <c r="CU72" s="6"/>
      <c r="CV72" s="7"/>
      <c r="CW72" s="8"/>
      <c r="CX72" s="7"/>
      <c r="CY72" s="6"/>
      <c r="CZ72" s="7"/>
      <c r="DA72" s="6"/>
      <c r="DB72" s="7"/>
      <c r="DC72" s="6"/>
      <c r="DD72" s="7"/>
      <c r="DE72" s="8"/>
    </row>
    <row r="73" spans="1:109" x14ac:dyDescent="0.25">
      <c r="A73" s="2"/>
      <c r="B73" s="2"/>
      <c r="C73" s="2"/>
      <c r="D73" s="2"/>
      <c r="E73" s="2" t="s">
        <v>85</v>
      </c>
      <c r="F73" s="2"/>
      <c r="G73" s="6">
        <v>0</v>
      </c>
      <c r="H73" s="7"/>
      <c r="I73" s="6">
        <v>150000</v>
      </c>
      <c r="J73" s="7"/>
      <c r="K73" s="6">
        <f t="shared" ref="K73:K80" si="47">ROUND((G73-I73),5)</f>
        <v>-150000</v>
      </c>
      <c r="L73" s="7"/>
      <c r="M73" s="8">
        <f t="shared" ref="M73:M80" si="48">ROUND(IF(I73=0, IF(G73=0, 0, 1), G73/I73),5)</f>
        <v>0</v>
      </c>
      <c r="N73" s="7"/>
      <c r="O73" s="6">
        <v>0</v>
      </c>
      <c r="P73" s="7"/>
      <c r="Q73" s="6">
        <v>0</v>
      </c>
      <c r="R73" s="7"/>
      <c r="S73" s="6">
        <f t="shared" ref="S73:S80" si="49">ROUND((O73-Q73),5)</f>
        <v>0</v>
      </c>
      <c r="T73" s="7"/>
      <c r="U73" s="8">
        <f t="shared" ref="U73:U80" si="50">ROUND(IF(Q73=0, IF(O73=0, 0, 1), O73/Q73),5)</f>
        <v>0</v>
      </c>
      <c r="V73" s="7"/>
      <c r="W73" s="6">
        <v>0</v>
      </c>
      <c r="X73" s="7"/>
      <c r="Y73" s="6">
        <v>0</v>
      </c>
      <c r="Z73" s="7"/>
      <c r="AA73" s="6">
        <f t="shared" ref="AA73:AA80" si="51">ROUND((W73-Y73),5)</f>
        <v>0</v>
      </c>
      <c r="AB73" s="7"/>
      <c r="AC73" s="8">
        <f t="shared" ref="AC73:AC80" si="52">ROUND(IF(Y73=0, IF(W73=0, 0, 1), W73/Y73),5)</f>
        <v>0</v>
      </c>
      <c r="AD73" s="7"/>
      <c r="AE73" s="6">
        <v>0</v>
      </c>
      <c r="AF73" s="7"/>
      <c r="AG73" s="6">
        <v>0</v>
      </c>
      <c r="AH73" s="7"/>
      <c r="AI73" s="6">
        <f t="shared" ref="AI73:AI80" si="53">ROUND((AE73-AG73),5)</f>
        <v>0</v>
      </c>
      <c r="AJ73" s="7"/>
      <c r="AK73" s="8">
        <f t="shared" ref="AK73:AK80" si="54">ROUND(IF(AG73=0, IF(AE73=0, 0, 1), AE73/AG73),5)</f>
        <v>0</v>
      </c>
      <c r="AL73" s="7"/>
      <c r="AM73" s="6">
        <v>0</v>
      </c>
      <c r="AN73" s="7"/>
      <c r="AO73" s="6">
        <v>0</v>
      </c>
      <c r="AP73" s="7"/>
      <c r="AQ73" s="6">
        <f t="shared" ref="AQ73:AQ80" si="55">ROUND((AM73-AO73),5)</f>
        <v>0</v>
      </c>
      <c r="AR73" s="7"/>
      <c r="AS73" s="8">
        <f t="shared" ref="AS73:AS80" si="56">ROUND(IF(AO73=0, IF(AM73=0, 0, 1), AM73/AO73),5)</f>
        <v>0</v>
      </c>
      <c r="AT73" s="7"/>
      <c r="AU73" s="6">
        <v>0</v>
      </c>
      <c r="AV73" s="7"/>
      <c r="AW73" s="6">
        <v>0</v>
      </c>
      <c r="AX73" s="7"/>
      <c r="AY73" s="6">
        <f t="shared" ref="AY73:AY80" si="57">ROUND((AU73-AW73),5)</f>
        <v>0</v>
      </c>
      <c r="AZ73" s="7"/>
      <c r="BA73" s="8">
        <f t="shared" ref="BA73:BA80" si="58">ROUND(IF(AW73=0, IF(AU73=0, 0, 1), AU73/AW73),5)</f>
        <v>0</v>
      </c>
      <c r="BB73" s="7"/>
      <c r="BC73" s="6">
        <v>0</v>
      </c>
      <c r="BD73" s="7"/>
      <c r="BE73" s="6"/>
      <c r="BF73" s="7"/>
      <c r="BG73" s="6"/>
      <c r="BH73" s="7"/>
      <c r="BI73" s="8"/>
      <c r="BJ73" s="7"/>
      <c r="BK73" s="6">
        <v>0</v>
      </c>
      <c r="BL73" s="7"/>
      <c r="BM73" s="6"/>
      <c r="BN73" s="7"/>
      <c r="BO73" s="6"/>
      <c r="BP73" s="7"/>
      <c r="BQ73" s="8"/>
      <c r="BR73" s="7"/>
      <c r="BS73" s="6">
        <v>0</v>
      </c>
      <c r="BT73" s="7"/>
      <c r="BU73" s="6"/>
      <c r="BV73" s="7"/>
      <c r="BW73" s="6"/>
      <c r="BX73" s="7"/>
      <c r="BY73" s="8"/>
      <c r="BZ73" s="7"/>
      <c r="CA73" s="6">
        <v>0</v>
      </c>
      <c r="CB73" s="7"/>
      <c r="CC73" s="6"/>
      <c r="CD73" s="7"/>
      <c r="CE73" s="6"/>
      <c r="CF73" s="7"/>
      <c r="CG73" s="8"/>
      <c r="CH73" s="7"/>
      <c r="CI73" s="6">
        <v>0</v>
      </c>
      <c r="CJ73" s="7"/>
      <c r="CK73" s="6"/>
      <c r="CL73" s="7"/>
      <c r="CM73" s="6"/>
      <c r="CN73" s="7"/>
      <c r="CO73" s="8"/>
      <c r="CP73" s="7"/>
      <c r="CQ73" s="6">
        <v>0</v>
      </c>
      <c r="CR73" s="7"/>
      <c r="CS73" s="6"/>
      <c r="CT73" s="7"/>
      <c r="CU73" s="6"/>
      <c r="CV73" s="7"/>
      <c r="CW73" s="8"/>
      <c r="CX73" s="7"/>
      <c r="CY73" s="6">
        <f t="shared" ref="CY73:CY80" si="59">ROUND(G73+O73+W73+AE73+AM73+AU73+BC73+BK73+BS73+CA73+CI73+CQ73,5)</f>
        <v>0</v>
      </c>
      <c r="CZ73" s="7"/>
      <c r="DA73" s="6">
        <f t="shared" ref="DA73:DA80" si="60">ROUND(I73+Q73+Y73+AG73+AO73+AW73+BE73+BM73+BU73+CC73+CK73+CS73,5)</f>
        <v>150000</v>
      </c>
      <c r="DB73" s="7"/>
      <c r="DC73" s="6">
        <f t="shared" si="46"/>
        <v>150000</v>
      </c>
      <c r="DD73" s="7"/>
      <c r="DE73" s="8">
        <f t="shared" ref="DE73:DE79" si="61">ROUND(IF(DA73=0, IF(CY73=0, 0, 1), CY73/DA73),5)</f>
        <v>0</v>
      </c>
    </row>
    <row r="74" spans="1:109" x14ac:dyDescent="0.25">
      <c r="A74" s="2"/>
      <c r="B74" s="2"/>
      <c r="C74" s="2"/>
      <c r="D74" s="2"/>
      <c r="E74" s="2" t="s">
        <v>86</v>
      </c>
      <c r="F74" s="2"/>
      <c r="G74" s="6">
        <v>26687.43</v>
      </c>
      <c r="H74" s="7"/>
      <c r="I74" s="6">
        <v>38250</v>
      </c>
      <c r="J74" s="7"/>
      <c r="K74" s="6">
        <f t="shared" si="47"/>
        <v>-11562.57</v>
      </c>
      <c r="L74" s="7"/>
      <c r="M74" s="8">
        <f t="shared" si="48"/>
        <v>0.69771000000000005</v>
      </c>
      <c r="N74" s="7"/>
      <c r="O74" s="6">
        <v>881.23</v>
      </c>
      <c r="P74" s="7"/>
      <c r="Q74" s="6">
        <v>0</v>
      </c>
      <c r="R74" s="7"/>
      <c r="S74" s="6">
        <f t="shared" si="49"/>
        <v>881.23</v>
      </c>
      <c r="T74" s="7"/>
      <c r="U74" s="8">
        <f t="shared" si="50"/>
        <v>1</v>
      </c>
      <c r="V74" s="7"/>
      <c r="W74" s="6">
        <v>0</v>
      </c>
      <c r="X74" s="7"/>
      <c r="Y74" s="6">
        <v>0</v>
      </c>
      <c r="Z74" s="7"/>
      <c r="AA74" s="6">
        <f t="shared" si="51"/>
        <v>0</v>
      </c>
      <c r="AB74" s="7"/>
      <c r="AC74" s="8">
        <f t="shared" si="52"/>
        <v>0</v>
      </c>
      <c r="AD74" s="7"/>
      <c r="AE74" s="6">
        <v>0</v>
      </c>
      <c r="AF74" s="7"/>
      <c r="AG74" s="6">
        <v>0</v>
      </c>
      <c r="AH74" s="7"/>
      <c r="AI74" s="6">
        <f t="shared" si="53"/>
        <v>0</v>
      </c>
      <c r="AJ74" s="7"/>
      <c r="AK74" s="8">
        <f t="shared" si="54"/>
        <v>0</v>
      </c>
      <c r="AL74" s="7"/>
      <c r="AM74" s="6">
        <v>0</v>
      </c>
      <c r="AN74" s="7"/>
      <c r="AO74" s="6">
        <v>0</v>
      </c>
      <c r="AP74" s="7"/>
      <c r="AQ74" s="6">
        <f t="shared" si="55"/>
        <v>0</v>
      </c>
      <c r="AR74" s="7"/>
      <c r="AS74" s="8">
        <f t="shared" si="56"/>
        <v>0</v>
      </c>
      <c r="AT74" s="7"/>
      <c r="AU74" s="6">
        <v>0</v>
      </c>
      <c r="AV74" s="7"/>
      <c r="AW74" s="6">
        <v>0</v>
      </c>
      <c r="AX74" s="7"/>
      <c r="AY74" s="6">
        <f t="shared" si="57"/>
        <v>0</v>
      </c>
      <c r="AZ74" s="7"/>
      <c r="BA74" s="8">
        <f t="shared" si="58"/>
        <v>0</v>
      </c>
      <c r="BB74" s="7"/>
      <c r="BC74" s="6">
        <v>0</v>
      </c>
      <c r="BD74" s="7"/>
      <c r="BE74" s="6"/>
      <c r="BF74" s="7"/>
      <c r="BG74" s="6"/>
      <c r="BH74" s="7"/>
      <c r="BI74" s="8"/>
      <c r="BJ74" s="7"/>
      <c r="BK74" s="6">
        <v>0</v>
      </c>
      <c r="BL74" s="7"/>
      <c r="BM74" s="6"/>
      <c r="BN74" s="7"/>
      <c r="BO74" s="6"/>
      <c r="BP74" s="7"/>
      <c r="BQ74" s="8"/>
      <c r="BR74" s="7"/>
      <c r="BS74" s="6">
        <v>0</v>
      </c>
      <c r="BT74" s="7"/>
      <c r="BU74" s="6"/>
      <c r="BV74" s="7"/>
      <c r="BW74" s="6"/>
      <c r="BX74" s="7"/>
      <c r="BY74" s="8"/>
      <c r="BZ74" s="7"/>
      <c r="CA74" s="6">
        <v>0</v>
      </c>
      <c r="CB74" s="7"/>
      <c r="CC74" s="6"/>
      <c r="CD74" s="7"/>
      <c r="CE74" s="6"/>
      <c r="CF74" s="7"/>
      <c r="CG74" s="8"/>
      <c r="CH74" s="7"/>
      <c r="CI74" s="6">
        <v>0</v>
      </c>
      <c r="CJ74" s="7"/>
      <c r="CK74" s="6"/>
      <c r="CL74" s="7"/>
      <c r="CM74" s="6"/>
      <c r="CN74" s="7"/>
      <c r="CO74" s="8"/>
      <c r="CP74" s="7"/>
      <c r="CQ74" s="6">
        <v>0</v>
      </c>
      <c r="CR74" s="7"/>
      <c r="CS74" s="6"/>
      <c r="CT74" s="7"/>
      <c r="CU74" s="6"/>
      <c r="CV74" s="7"/>
      <c r="CW74" s="8"/>
      <c r="CX74" s="7"/>
      <c r="CY74" s="6">
        <f t="shared" si="59"/>
        <v>27568.66</v>
      </c>
      <c r="CZ74" s="7"/>
      <c r="DA74" s="6">
        <f t="shared" si="60"/>
        <v>38250</v>
      </c>
      <c r="DB74" s="7"/>
      <c r="DC74" s="6">
        <f t="shared" si="46"/>
        <v>10681.34</v>
      </c>
      <c r="DD74" s="7"/>
      <c r="DE74" s="8">
        <f t="shared" si="61"/>
        <v>0.72075</v>
      </c>
    </row>
    <row r="75" spans="1:109" ht="15.75" thickBot="1" x14ac:dyDescent="0.3">
      <c r="A75" s="2"/>
      <c r="B75" s="2"/>
      <c r="C75" s="2"/>
      <c r="D75" s="2"/>
      <c r="E75" s="2" t="s">
        <v>87</v>
      </c>
      <c r="F75" s="2"/>
      <c r="G75" s="9">
        <v>249.68</v>
      </c>
      <c r="H75" s="7"/>
      <c r="I75" s="9">
        <v>50000</v>
      </c>
      <c r="J75" s="7"/>
      <c r="K75" s="9">
        <f t="shared" si="47"/>
        <v>-49750.32</v>
      </c>
      <c r="L75" s="7"/>
      <c r="M75" s="10">
        <f t="shared" si="48"/>
        <v>4.9899999999999996E-3</v>
      </c>
      <c r="N75" s="7"/>
      <c r="O75" s="9">
        <v>425.07</v>
      </c>
      <c r="P75" s="7"/>
      <c r="Q75" s="9">
        <v>0</v>
      </c>
      <c r="R75" s="7"/>
      <c r="S75" s="9">
        <f t="shared" si="49"/>
        <v>425.07</v>
      </c>
      <c r="T75" s="7"/>
      <c r="U75" s="10">
        <f t="shared" si="50"/>
        <v>1</v>
      </c>
      <c r="V75" s="7"/>
      <c r="W75" s="9">
        <v>85.95</v>
      </c>
      <c r="X75" s="7"/>
      <c r="Y75" s="9">
        <v>0</v>
      </c>
      <c r="Z75" s="7"/>
      <c r="AA75" s="9">
        <f t="shared" si="51"/>
        <v>85.95</v>
      </c>
      <c r="AB75" s="7"/>
      <c r="AC75" s="10">
        <f t="shared" si="52"/>
        <v>1</v>
      </c>
      <c r="AD75" s="7"/>
      <c r="AE75" s="9">
        <v>0</v>
      </c>
      <c r="AF75" s="7"/>
      <c r="AG75" s="9">
        <v>0</v>
      </c>
      <c r="AH75" s="7"/>
      <c r="AI75" s="9">
        <f t="shared" si="53"/>
        <v>0</v>
      </c>
      <c r="AJ75" s="7"/>
      <c r="AK75" s="10">
        <f t="shared" si="54"/>
        <v>0</v>
      </c>
      <c r="AL75" s="7"/>
      <c r="AM75" s="9">
        <v>0</v>
      </c>
      <c r="AN75" s="7"/>
      <c r="AO75" s="9">
        <v>0</v>
      </c>
      <c r="AP75" s="7"/>
      <c r="AQ75" s="9">
        <f t="shared" si="55"/>
        <v>0</v>
      </c>
      <c r="AR75" s="7"/>
      <c r="AS75" s="10">
        <f t="shared" si="56"/>
        <v>0</v>
      </c>
      <c r="AT75" s="7"/>
      <c r="AU75" s="9">
        <v>0</v>
      </c>
      <c r="AV75" s="7"/>
      <c r="AW75" s="9">
        <v>0</v>
      </c>
      <c r="AX75" s="7"/>
      <c r="AY75" s="9">
        <f t="shared" si="57"/>
        <v>0</v>
      </c>
      <c r="AZ75" s="7"/>
      <c r="BA75" s="10">
        <f t="shared" si="58"/>
        <v>0</v>
      </c>
      <c r="BB75" s="7"/>
      <c r="BC75" s="9">
        <v>0</v>
      </c>
      <c r="BD75" s="7"/>
      <c r="BE75" s="6"/>
      <c r="BF75" s="7"/>
      <c r="BG75" s="6"/>
      <c r="BH75" s="7"/>
      <c r="BI75" s="8"/>
      <c r="BJ75" s="7"/>
      <c r="BK75" s="9">
        <v>0</v>
      </c>
      <c r="BL75" s="7"/>
      <c r="BM75" s="6"/>
      <c r="BN75" s="7"/>
      <c r="BO75" s="6"/>
      <c r="BP75" s="7"/>
      <c r="BQ75" s="8"/>
      <c r="BR75" s="7"/>
      <c r="BS75" s="9">
        <v>0</v>
      </c>
      <c r="BT75" s="7"/>
      <c r="BU75" s="6"/>
      <c r="BV75" s="7"/>
      <c r="BW75" s="6"/>
      <c r="BX75" s="7"/>
      <c r="BY75" s="8"/>
      <c r="BZ75" s="7"/>
      <c r="CA75" s="9">
        <v>0</v>
      </c>
      <c r="CB75" s="7"/>
      <c r="CC75" s="6"/>
      <c r="CD75" s="7"/>
      <c r="CE75" s="6"/>
      <c r="CF75" s="7"/>
      <c r="CG75" s="8"/>
      <c r="CH75" s="7"/>
      <c r="CI75" s="9">
        <v>0</v>
      </c>
      <c r="CJ75" s="7"/>
      <c r="CK75" s="6"/>
      <c r="CL75" s="7"/>
      <c r="CM75" s="6"/>
      <c r="CN75" s="7"/>
      <c r="CO75" s="8"/>
      <c r="CP75" s="7"/>
      <c r="CQ75" s="9">
        <v>0</v>
      </c>
      <c r="CR75" s="7"/>
      <c r="CS75" s="6"/>
      <c r="CT75" s="7"/>
      <c r="CU75" s="6"/>
      <c r="CV75" s="7"/>
      <c r="CW75" s="8"/>
      <c r="CX75" s="7"/>
      <c r="CY75" s="9">
        <f t="shared" si="59"/>
        <v>760.7</v>
      </c>
      <c r="CZ75" s="7"/>
      <c r="DA75" s="9">
        <f t="shared" si="60"/>
        <v>50000</v>
      </c>
      <c r="DB75" s="7"/>
      <c r="DC75" s="9">
        <f t="shared" si="46"/>
        <v>49239.3</v>
      </c>
      <c r="DD75" s="7"/>
      <c r="DE75" s="10">
        <f t="shared" si="61"/>
        <v>1.521E-2</v>
      </c>
    </row>
    <row r="76" spans="1:109" x14ac:dyDescent="0.25">
      <c r="A76" s="2"/>
      <c r="B76" s="2"/>
      <c r="C76" s="2"/>
      <c r="D76" s="2" t="s">
        <v>88</v>
      </c>
      <c r="E76" s="2"/>
      <c r="F76" s="2"/>
      <c r="G76" s="6">
        <f>ROUND(SUM(G72:G75),5)</f>
        <v>26937.11</v>
      </c>
      <c r="H76" s="7"/>
      <c r="I76" s="6">
        <f>ROUND(SUM(I72:I75),5)</f>
        <v>238250</v>
      </c>
      <c r="J76" s="7"/>
      <c r="K76" s="6">
        <f t="shared" si="47"/>
        <v>-211312.89</v>
      </c>
      <c r="L76" s="7"/>
      <c r="M76" s="8">
        <f t="shared" si="48"/>
        <v>0.11305999999999999</v>
      </c>
      <c r="N76" s="7"/>
      <c r="O76" s="6">
        <f>ROUND(SUM(O72:O75),5)</f>
        <v>1306.3</v>
      </c>
      <c r="P76" s="7"/>
      <c r="Q76" s="6">
        <f>ROUND(SUM(Q72:Q75),5)</f>
        <v>0</v>
      </c>
      <c r="R76" s="7"/>
      <c r="S76" s="6">
        <f t="shared" si="49"/>
        <v>1306.3</v>
      </c>
      <c r="T76" s="7"/>
      <c r="U76" s="8">
        <f t="shared" si="50"/>
        <v>1</v>
      </c>
      <c r="V76" s="7"/>
      <c r="W76" s="6">
        <f>ROUND(SUM(W72:W75),5)</f>
        <v>85.95</v>
      </c>
      <c r="X76" s="7"/>
      <c r="Y76" s="6">
        <f>ROUND(SUM(Y72:Y75),5)</f>
        <v>0</v>
      </c>
      <c r="Z76" s="7"/>
      <c r="AA76" s="6">
        <f t="shared" si="51"/>
        <v>85.95</v>
      </c>
      <c r="AB76" s="7"/>
      <c r="AC76" s="8">
        <f t="shared" si="52"/>
        <v>1</v>
      </c>
      <c r="AD76" s="7"/>
      <c r="AE76" s="6">
        <f>ROUND(SUM(AE72:AE75),5)</f>
        <v>0</v>
      </c>
      <c r="AF76" s="7"/>
      <c r="AG76" s="6">
        <f>ROUND(SUM(AG72:AG75),5)</f>
        <v>0</v>
      </c>
      <c r="AH76" s="7"/>
      <c r="AI76" s="6">
        <f t="shared" si="53"/>
        <v>0</v>
      </c>
      <c r="AJ76" s="7"/>
      <c r="AK76" s="8">
        <f t="shared" si="54"/>
        <v>0</v>
      </c>
      <c r="AL76" s="7"/>
      <c r="AM76" s="6">
        <f>ROUND(SUM(AM72:AM75),5)</f>
        <v>0</v>
      </c>
      <c r="AN76" s="7"/>
      <c r="AO76" s="6">
        <f>ROUND(SUM(AO72:AO75),5)</f>
        <v>0</v>
      </c>
      <c r="AP76" s="7"/>
      <c r="AQ76" s="6">
        <f t="shared" si="55"/>
        <v>0</v>
      </c>
      <c r="AR76" s="7"/>
      <c r="AS76" s="8">
        <f t="shared" si="56"/>
        <v>0</v>
      </c>
      <c r="AT76" s="7"/>
      <c r="AU76" s="6">
        <f>ROUND(SUM(AU72:AU75),5)</f>
        <v>0</v>
      </c>
      <c r="AV76" s="7"/>
      <c r="AW76" s="6">
        <f>ROUND(SUM(AW72:AW75),5)</f>
        <v>0</v>
      </c>
      <c r="AX76" s="7"/>
      <c r="AY76" s="6">
        <f t="shared" si="57"/>
        <v>0</v>
      </c>
      <c r="AZ76" s="7"/>
      <c r="BA76" s="8">
        <f t="shared" si="58"/>
        <v>0</v>
      </c>
      <c r="BB76" s="7"/>
      <c r="BC76" s="6">
        <f>ROUND(SUM(BC72:BC75),5)</f>
        <v>0</v>
      </c>
      <c r="BD76" s="7"/>
      <c r="BE76" s="6"/>
      <c r="BF76" s="7"/>
      <c r="BG76" s="6"/>
      <c r="BH76" s="7"/>
      <c r="BI76" s="8"/>
      <c r="BJ76" s="7"/>
      <c r="BK76" s="6">
        <f>ROUND(SUM(BK72:BK75),5)</f>
        <v>0</v>
      </c>
      <c r="BL76" s="7"/>
      <c r="BM76" s="6"/>
      <c r="BN76" s="7"/>
      <c r="BO76" s="6"/>
      <c r="BP76" s="7"/>
      <c r="BQ76" s="8"/>
      <c r="BR76" s="7"/>
      <c r="BS76" s="6">
        <f>ROUND(SUM(BS72:BS75),5)</f>
        <v>0</v>
      </c>
      <c r="BT76" s="7"/>
      <c r="BU76" s="6"/>
      <c r="BV76" s="7"/>
      <c r="BW76" s="6"/>
      <c r="BX76" s="7"/>
      <c r="BY76" s="8"/>
      <c r="BZ76" s="7"/>
      <c r="CA76" s="6">
        <f>ROUND(SUM(CA72:CA75),5)</f>
        <v>0</v>
      </c>
      <c r="CB76" s="7"/>
      <c r="CC76" s="6"/>
      <c r="CD76" s="7"/>
      <c r="CE76" s="6"/>
      <c r="CF76" s="7"/>
      <c r="CG76" s="8"/>
      <c r="CH76" s="7"/>
      <c r="CI76" s="6">
        <f>ROUND(SUM(CI72:CI75),5)</f>
        <v>0</v>
      </c>
      <c r="CJ76" s="7"/>
      <c r="CK76" s="6"/>
      <c r="CL76" s="7"/>
      <c r="CM76" s="6"/>
      <c r="CN76" s="7"/>
      <c r="CO76" s="8"/>
      <c r="CP76" s="7"/>
      <c r="CQ76" s="6">
        <f>ROUND(SUM(CQ72:CQ75),5)</f>
        <v>0</v>
      </c>
      <c r="CR76" s="7"/>
      <c r="CS76" s="6"/>
      <c r="CT76" s="7"/>
      <c r="CU76" s="6"/>
      <c r="CV76" s="7"/>
      <c r="CW76" s="8"/>
      <c r="CX76" s="7"/>
      <c r="CY76" s="6">
        <f t="shared" si="59"/>
        <v>28329.360000000001</v>
      </c>
      <c r="CZ76" s="7"/>
      <c r="DA76" s="6">
        <f t="shared" si="60"/>
        <v>238250</v>
      </c>
      <c r="DB76" s="7"/>
      <c r="DC76" s="6">
        <f t="shared" si="46"/>
        <v>209920.64000000001</v>
      </c>
      <c r="DD76" s="7"/>
      <c r="DE76" s="8">
        <f t="shared" si="61"/>
        <v>0.11891</v>
      </c>
    </row>
    <row r="77" spans="1:109" ht="15.75" thickBot="1" x14ac:dyDescent="0.3">
      <c r="A77" s="2"/>
      <c r="B77" s="2"/>
      <c r="C77" s="2"/>
      <c r="D77" s="2" t="s">
        <v>89</v>
      </c>
      <c r="E77" s="2"/>
      <c r="F77" s="2"/>
      <c r="G77" s="11">
        <v>0</v>
      </c>
      <c r="H77" s="7"/>
      <c r="I77" s="11">
        <v>40000</v>
      </c>
      <c r="J77" s="7"/>
      <c r="K77" s="11">
        <f t="shared" si="47"/>
        <v>-40000</v>
      </c>
      <c r="L77" s="7"/>
      <c r="M77" s="12">
        <f t="shared" si="48"/>
        <v>0</v>
      </c>
      <c r="N77" s="7"/>
      <c r="O77" s="11">
        <v>0</v>
      </c>
      <c r="P77" s="7"/>
      <c r="Q77" s="11">
        <v>0</v>
      </c>
      <c r="R77" s="7"/>
      <c r="S77" s="11">
        <f t="shared" si="49"/>
        <v>0</v>
      </c>
      <c r="T77" s="7"/>
      <c r="U77" s="12">
        <f t="shared" si="50"/>
        <v>0</v>
      </c>
      <c r="V77" s="7"/>
      <c r="W77" s="11">
        <v>0</v>
      </c>
      <c r="X77" s="7"/>
      <c r="Y77" s="11">
        <v>0</v>
      </c>
      <c r="Z77" s="7"/>
      <c r="AA77" s="11">
        <f t="shared" si="51"/>
        <v>0</v>
      </c>
      <c r="AB77" s="7"/>
      <c r="AC77" s="12">
        <f t="shared" si="52"/>
        <v>0</v>
      </c>
      <c r="AD77" s="7"/>
      <c r="AE77" s="11">
        <v>0</v>
      </c>
      <c r="AF77" s="7"/>
      <c r="AG77" s="11">
        <v>0</v>
      </c>
      <c r="AH77" s="7"/>
      <c r="AI77" s="11">
        <f t="shared" si="53"/>
        <v>0</v>
      </c>
      <c r="AJ77" s="7"/>
      <c r="AK77" s="12">
        <f t="shared" si="54"/>
        <v>0</v>
      </c>
      <c r="AL77" s="7"/>
      <c r="AM77" s="11">
        <v>0</v>
      </c>
      <c r="AN77" s="7"/>
      <c r="AO77" s="11">
        <v>0</v>
      </c>
      <c r="AP77" s="7"/>
      <c r="AQ77" s="11">
        <f t="shared" si="55"/>
        <v>0</v>
      </c>
      <c r="AR77" s="7"/>
      <c r="AS77" s="12">
        <f t="shared" si="56"/>
        <v>0</v>
      </c>
      <c r="AT77" s="7"/>
      <c r="AU77" s="11">
        <v>0</v>
      </c>
      <c r="AV77" s="7"/>
      <c r="AW77" s="11">
        <v>0</v>
      </c>
      <c r="AX77" s="7"/>
      <c r="AY77" s="11">
        <f t="shared" si="57"/>
        <v>0</v>
      </c>
      <c r="AZ77" s="7"/>
      <c r="BA77" s="12">
        <f t="shared" si="58"/>
        <v>0</v>
      </c>
      <c r="BB77" s="7"/>
      <c r="BC77" s="11">
        <v>0</v>
      </c>
      <c r="BD77" s="7"/>
      <c r="BE77" s="6"/>
      <c r="BF77" s="7"/>
      <c r="BG77" s="6"/>
      <c r="BH77" s="7"/>
      <c r="BI77" s="8"/>
      <c r="BJ77" s="7"/>
      <c r="BK77" s="11">
        <v>0</v>
      </c>
      <c r="BL77" s="7"/>
      <c r="BM77" s="6"/>
      <c r="BN77" s="7"/>
      <c r="BO77" s="6"/>
      <c r="BP77" s="7"/>
      <c r="BQ77" s="8"/>
      <c r="BR77" s="7"/>
      <c r="BS77" s="11">
        <v>0</v>
      </c>
      <c r="BT77" s="7"/>
      <c r="BU77" s="6"/>
      <c r="BV77" s="7"/>
      <c r="BW77" s="6"/>
      <c r="BX77" s="7"/>
      <c r="BY77" s="8"/>
      <c r="BZ77" s="7"/>
      <c r="CA77" s="11">
        <v>0</v>
      </c>
      <c r="CB77" s="7"/>
      <c r="CC77" s="6"/>
      <c r="CD77" s="7"/>
      <c r="CE77" s="6"/>
      <c r="CF77" s="7"/>
      <c r="CG77" s="8"/>
      <c r="CH77" s="7"/>
      <c r="CI77" s="11">
        <v>0</v>
      </c>
      <c r="CJ77" s="7"/>
      <c r="CK77" s="6"/>
      <c r="CL77" s="7"/>
      <c r="CM77" s="6"/>
      <c r="CN77" s="7"/>
      <c r="CO77" s="8"/>
      <c r="CP77" s="7"/>
      <c r="CQ77" s="11">
        <v>0</v>
      </c>
      <c r="CR77" s="7"/>
      <c r="CS77" s="6"/>
      <c r="CT77" s="7"/>
      <c r="CU77" s="6"/>
      <c r="CV77" s="7"/>
      <c r="CW77" s="8"/>
      <c r="CX77" s="7"/>
      <c r="CY77" s="11">
        <f t="shared" si="59"/>
        <v>0</v>
      </c>
      <c r="CZ77" s="7"/>
      <c r="DA77" s="11">
        <f t="shared" si="60"/>
        <v>40000</v>
      </c>
      <c r="DB77" s="7"/>
      <c r="DC77" s="9">
        <f t="shared" si="46"/>
        <v>40000</v>
      </c>
      <c r="DD77" s="7"/>
      <c r="DE77" s="12">
        <f t="shared" si="61"/>
        <v>0</v>
      </c>
    </row>
    <row r="78" spans="1:109" ht="15.75" thickBot="1" x14ac:dyDescent="0.3">
      <c r="A78" s="2"/>
      <c r="B78" s="2"/>
      <c r="C78" s="2" t="s">
        <v>90</v>
      </c>
      <c r="D78" s="2"/>
      <c r="E78" s="2"/>
      <c r="F78" s="2"/>
      <c r="G78" s="15">
        <f>ROUND(SUM(G70:G71)+SUM(G76:G77),5)</f>
        <v>26937.11</v>
      </c>
      <c r="H78" s="7"/>
      <c r="I78" s="15">
        <f>ROUND(SUM(I70:I71)+SUM(I76:I77),5)</f>
        <v>278250</v>
      </c>
      <c r="J78" s="7"/>
      <c r="K78" s="15">
        <f t="shared" si="47"/>
        <v>-251312.89</v>
      </c>
      <c r="L78" s="7"/>
      <c r="M78" s="16">
        <f t="shared" si="48"/>
        <v>9.6809999999999993E-2</v>
      </c>
      <c r="N78" s="7"/>
      <c r="O78" s="15">
        <f>ROUND(SUM(O70:O71)+SUM(O76:O77),5)</f>
        <v>1835.3</v>
      </c>
      <c r="P78" s="7"/>
      <c r="Q78" s="15">
        <f>ROUND(SUM(Q70:Q71)+SUM(Q76:Q77),5)</f>
        <v>0</v>
      </c>
      <c r="R78" s="7"/>
      <c r="S78" s="15">
        <f t="shared" si="49"/>
        <v>1835.3</v>
      </c>
      <c r="T78" s="7"/>
      <c r="U78" s="16">
        <f t="shared" si="50"/>
        <v>1</v>
      </c>
      <c r="V78" s="7"/>
      <c r="W78" s="15">
        <f>ROUND(SUM(W70:W71)+SUM(W76:W77),5)</f>
        <v>85.95</v>
      </c>
      <c r="X78" s="7"/>
      <c r="Y78" s="15">
        <f>ROUND(SUM(Y70:Y71)+SUM(Y76:Y77),5)</f>
        <v>0</v>
      </c>
      <c r="Z78" s="7"/>
      <c r="AA78" s="15">
        <f t="shared" si="51"/>
        <v>85.95</v>
      </c>
      <c r="AB78" s="7"/>
      <c r="AC78" s="16">
        <f t="shared" si="52"/>
        <v>1</v>
      </c>
      <c r="AD78" s="7"/>
      <c r="AE78" s="15">
        <f>ROUND(SUM(AE70:AE71)+SUM(AE76:AE77),5)</f>
        <v>0</v>
      </c>
      <c r="AF78" s="7"/>
      <c r="AG78" s="15">
        <f>ROUND(SUM(AG70:AG71)+SUM(AG76:AG77),5)</f>
        <v>0</v>
      </c>
      <c r="AH78" s="7"/>
      <c r="AI78" s="15">
        <f t="shared" si="53"/>
        <v>0</v>
      </c>
      <c r="AJ78" s="7"/>
      <c r="AK78" s="16">
        <f t="shared" si="54"/>
        <v>0</v>
      </c>
      <c r="AL78" s="7"/>
      <c r="AM78" s="15">
        <f>ROUND(SUM(AM70:AM71)+SUM(AM76:AM77),5)</f>
        <v>0</v>
      </c>
      <c r="AN78" s="7"/>
      <c r="AO78" s="15">
        <f>ROUND(SUM(AO70:AO71)+SUM(AO76:AO77),5)</f>
        <v>0</v>
      </c>
      <c r="AP78" s="7"/>
      <c r="AQ78" s="15">
        <f t="shared" si="55"/>
        <v>0</v>
      </c>
      <c r="AR78" s="7"/>
      <c r="AS78" s="16">
        <f t="shared" si="56"/>
        <v>0</v>
      </c>
      <c r="AT78" s="7"/>
      <c r="AU78" s="15">
        <f>ROUND(SUM(AU70:AU71)+SUM(AU76:AU77),5)</f>
        <v>0</v>
      </c>
      <c r="AV78" s="7"/>
      <c r="AW78" s="15">
        <f>ROUND(SUM(AW70:AW71)+SUM(AW76:AW77),5)</f>
        <v>0</v>
      </c>
      <c r="AX78" s="7"/>
      <c r="AY78" s="15">
        <f t="shared" si="57"/>
        <v>0</v>
      </c>
      <c r="AZ78" s="7"/>
      <c r="BA78" s="16">
        <f t="shared" si="58"/>
        <v>0</v>
      </c>
      <c r="BB78" s="7"/>
      <c r="BC78" s="15">
        <f>ROUND(SUM(BC70:BC71)+SUM(BC76:BC77),5)</f>
        <v>0</v>
      </c>
      <c r="BD78" s="7"/>
      <c r="BE78" s="11"/>
      <c r="BF78" s="7"/>
      <c r="BG78" s="11"/>
      <c r="BH78" s="7"/>
      <c r="BI78" s="12"/>
      <c r="BJ78" s="7"/>
      <c r="BK78" s="15">
        <f>ROUND(SUM(BK70:BK71)+SUM(BK76:BK77),5)</f>
        <v>0</v>
      </c>
      <c r="BL78" s="7"/>
      <c r="BM78" s="11"/>
      <c r="BN78" s="7"/>
      <c r="BO78" s="11"/>
      <c r="BP78" s="7"/>
      <c r="BQ78" s="12"/>
      <c r="BR78" s="7"/>
      <c r="BS78" s="15">
        <f>ROUND(SUM(BS70:BS71)+SUM(BS76:BS77),5)</f>
        <v>0</v>
      </c>
      <c r="BT78" s="7"/>
      <c r="BU78" s="11"/>
      <c r="BV78" s="7"/>
      <c r="BW78" s="11"/>
      <c r="BX78" s="7"/>
      <c r="BY78" s="12"/>
      <c r="BZ78" s="7"/>
      <c r="CA78" s="15">
        <f>ROUND(SUM(CA70:CA71)+SUM(CA76:CA77),5)</f>
        <v>0</v>
      </c>
      <c r="CB78" s="7"/>
      <c r="CC78" s="11"/>
      <c r="CD78" s="7"/>
      <c r="CE78" s="11"/>
      <c r="CF78" s="7"/>
      <c r="CG78" s="12"/>
      <c r="CH78" s="7"/>
      <c r="CI78" s="15">
        <f>ROUND(SUM(CI70:CI71)+SUM(CI76:CI77),5)</f>
        <v>0</v>
      </c>
      <c r="CJ78" s="7"/>
      <c r="CK78" s="11"/>
      <c r="CL78" s="7"/>
      <c r="CM78" s="11"/>
      <c r="CN78" s="7"/>
      <c r="CO78" s="12"/>
      <c r="CP78" s="7"/>
      <c r="CQ78" s="15">
        <f>ROUND(SUM(CQ70:CQ71)+SUM(CQ76:CQ77),5)</f>
        <v>0</v>
      </c>
      <c r="CR78" s="7"/>
      <c r="CS78" s="11"/>
      <c r="CT78" s="7"/>
      <c r="CU78" s="11"/>
      <c r="CV78" s="7"/>
      <c r="CW78" s="12"/>
      <c r="CX78" s="7"/>
      <c r="CY78" s="15">
        <f t="shared" si="59"/>
        <v>28858.36</v>
      </c>
      <c r="CZ78" s="7"/>
      <c r="DA78" s="15">
        <f t="shared" si="60"/>
        <v>278250</v>
      </c>
      <c r="DB78" s="7"/>
      <c r="DC78" s="13">
        <f t="shared" si="46"/>
        <v>249391.64</v>
      </c>
      <c r="DD78" s="7"/>
      <c r="DE78" s="16">
        <f t="shared" si="61"/>
        <v>0.10371</v>
      </c>
    </row>
    <row r="79" spans="1:109" ht="15.75" hidden="1" thickBot="1" x14ac:dyDescent="0.3">
      <c r="A79" s="2"/>
      <c r="B79" s="2" t="s">
        <v>91</v>
      </c>
      <c r="C79" s="2"/>
      <c r="D79" s="2"/>
      <c r="E79" s="2"/>
      <c r="F79" s="2"/>
      <c r="G79" s="15">
        <f>ROUND(G69-G78,5)</f>
        <v>-26937.11</v>
      </c>
      <c r="H79" s="7"/>
      <c r="I79" s="15">
        <f>ROUND(I69-I78,5)</f>
        <v>-278250</v>
      </c>
      <c r="J79" s="7"/>
      <c r="K79" s="15">
        <f t="shared" si="47"/>
        <v>251312.89</v>
      </c>
      <c r="L79" s="7"/>
      <c r="M79" s="16">
        <f t="shared" si="48"/>
        <v>9.6809999999999993E-2</v>
      </c>
      <c r="N79" s="7"/>
      <c r="O79" s="15">
        <f>ROUND(O69-O78,5)</f>
        <v>-1835.3</v>
      </c>
      <c r="P79" s="7"/>
      <c r="Q79" s="15">
        <f>ROUND(Q69-Q78,5)</f>
        <v>0</v>
      </c>
      <c r="R79" s="7"/>
      <c r="S79" s="15">
        <f t="shared" si="49"/>
        <v>-1835.3</v>
      </c>
      <c r="T79" s="7"/>
      <c r="U79" s="16">
        <f t="shared" si="50"/>
        <v>1</v>
      </c>
      <c r="V79" s="7"/>
      <c r="W79" s="15">
        <f>ROUND(W69-W78,5)</f>
        <v>-85.95</v>
      </c>
      <c r="X79" s="7"/>
      <c r="Y79" s="15">
        <f>ROUND(Y69-Y78,5)</f>
        <v>0</v>
      </c>
      <c r="Z79" s="7"/>
      <c r="AA79" s="15">
        <f t="shared" si="51"/>
        <v>-85.95</v>
      </c>
      <c r="AB79" s="7"/>
      <c r="AC79" s="16">
        <f t="shared" si="52"/>
        <v>1</v>
      </c>
      <c r="AD79" s="7"/>
      <c r="AE79" s="15">
        <f>ROUND(AE69-AE78,5)</f>
        <v>0</v>
      </c>
      <c r="AF79" s="7"/>
      <c r="AG79" s="15">
        <f>ROUND(AG69-AG78,5)</f>
        <v>0</v>
      </c>
      <c r="AH79" s="7"/>
      <c r="AI79" s="15">
        <f t="shared" si="53"/>
        <v>0</v>
      </c>
      <c r="AJ79" s="7"/>
      <c r="AK79" s="16">
        <f t="shared" si="54"/>
        <v>0</v>
      </c>
      <c r="AL79" s="7"/>
      <c r="AM79" s="15">
        <f>ROUND(AM69-AM78,5)</f>
        <v>0</v>
      </c>
      <c r="AN79" s="7"/>
      <c r="AO79" s="15">
        <f>ROUND(AO69-AO78,5)</f>
        <v>0</v>
      </c>
      <c r="AP79" s="7"/>
      <c r="AQ79" s="15">
        <f t="shared" si="55"/>
        <v>0</v>
      </c>
      <c r="AR79" s="7"/>
      <c r="AS79" s="16">
        <f t="shared" si="56"/>
        <v>0</v>
      </c>
      <c r="AT79" s="7"/>
      <c r="AU79" s="15">
        <f>ROUND(AU69-AU78,5)</f>
        <v>0</v>
      </c>
      <c r="AV79" s="7"/>
      <c r="AW79" s="15">
        <f>ROUND(AW69-AW78,5)</f>
        <v>0</v>
      </c>
      <c r="AX79" s="7"/>
      <c r="AY79" s="15">
        <f t="shared" si="57"/>
        <v>0</v>
      </c>
      <c r="AZ79" s="7"/>
      <c r="BA79" s="16">
        <f t="shared" si="58"/>
        <v>0</v>
      </c>
      <c r="BB79" s="7"/>
      <c r="BC79" s="15">
        <f>ROUND(BC69-BC78,5)</f>
        <v>0</v>
      </c>
      <c r="BD79" s="7"/>
      <c r="BE79" s="15">
        <f>ROUND(BE69-BE78,5)</f>
        <v>0</v>
      </c>
      <c r="BF79" s="7"/>
      <c r="BG79" s="15">
        <f>ROUND((BC79-BE79),5)</f>
        <v>0</v>
      </c>
      <c r="BH79" s="7"/>
      <c r="BI79" s="16">
        <f>ROUND(IF(BE79=0, IF(BC79=0, 0, 1), BC79/BE79),5)</f>
        <v>0</v>
      </c>
      <c r="BJ79" s="7"/>
      <c r="BK79" s="15">
        <f>ROUND(BK69-BK78,5)</f>
        <v>0</v>
      </c>
      <c r="BL79" s="7"/>
      <c r="BM79" s="15">
        <f>ROUND(BM69-BM78,5)</f>
        <v>0</v>
      </c>
      <c r="BN79" s="7"/>
      <c r="BO79" s="15">
        <f>ROUND((BK79-BM79),5)</f>
        <v>0</v>
      </c>
      <c r="BP79" s="7"/>
      <c r="BQ79" s="16">
        <f>ROUND(IF(BM79=0, IF(BK79=0, 0, 1), BK79/BM79),5)</f>
        <v>0</v>
      </c>
      <c r="BR79" s="7"/>
      <c r="BS79" s="15">
        <f>ROUND(BS69-BS78,5)</f>
        <v>0</v>
      </c>
      <c r="BT79" s="7"/>
      <c r="BU79" s="15">
        <f>ROUND(BU69-BU78,5)</f>
        <v>0</v>
      </c>
      <c r="BV79" s="7"/>
      <c r="BW79" s="15">
        <f>ROUND((BS79-BU79),5)</f>
        <v>0</v>
      </c>
      <c r="BX79" s="7"/>
      <c r="BY79" s="16">
        <f>ROUND(IF(BU79=0, IF(BS79=0, 0, 1), BS79/BU79),5)</f>
        <v>0</v>
      </c>
      <c r="BZ79" s="7"/>
      <c r="CA79" s="15">
        <f>ROUND(CA69-CA78,5)</f>
        <v>0</v>
      </c>
      <c r="CB79" s="7"/>
      <c r="CC79" s="15">
        <f>ROUND(CC69-CC78,5)</f>
        <v>0</v>
      </c>
      <c r="CD79" s="7"/>
      <c r="CE79" s="15">
        <f>ROUND((CA79-CC79),5)</f>
        <v>0</v>
      </c>
      <c r="CF79" s="7"/>
      <c r="CG79" s="16">
        <f>ROUND(IF(CC79=0, IF(CA79=0, 0, 1), CA79/CC79),5)</f>
        <v>0</v>
      </c>
      <c r="CH79" s="7"/>
      <c r="CI79" s="15">
        <f>ROUND(CI69-CI78,5)</f>
        <v>0</v>
      </c>
      <c r="CJ79" s="7"/>
      <c r="CK79" s="15">
        <f>ROUND(CK69-CK78,5)</f>
        <v>0</v>
      </c>
      <c r="CL79" s="7"/>
      <c r="CM79" s="15">
        <f>ROUND((CI79-CK79),5)</f>
        <v>0</v>
      </c>
      <c r="CN79" s="7"/>
      <c r="CO79" s="16">
        <f>ROUND(IF(CK79=0, IF(CI79=0, 0, 1), CI79/CK79),5)</f>
        <v>0</v>
      </c>
      <c r="CP79" s="7"/>
      <c r="CQ79" s="15">
        <f>ROUND(CQ69-CQ78,5)</f>
        <v>0</v>
      </c>
      <c r="CR79" s="7"/>
      <c r="CS79" s="15">
        <f>ROUND(CS69-CS78,5)</f>
        <v>0</v>
      </c>
      <c r="CT79" s="7"/>
      <c r="CU79" s="15">
        <f>ROUND((CQ79-CS79),5)</f>
        <v>0</v>
      </c>
      <c r="CV79" s="7"/>
      <c r="CW79" s="16">
        <f>ROUND(IF(CS79=0, IF(CQ79=0, 0, 1), CQ79/CS79),5)</f>
        <v>0</v>
      </c>
      <c r="CX79" s="7"/>
      <c r="CY79" s="15">
        <f t="shared" si="59"/>
        <v>-28858.36</v>
      </c>
      <c r="CZ79" s="7"/>
      <c r="DA79" s="15">
        <f t="shared" si="60"/>
        <v>-278250</v>
      </c>
      <c r="DB79" s="7"/>
      <c r="DC79" s="6">
        <f t="shared" si="46"/>
        <v>-249391.64</v>
      </c>
      <c r="DD79" s="7"/>
      <c r="DE79" s="16">
        <f t="shared" si="61"/>
        <v>0.10371</v>
      </c>
    </row>
    <row r="80" spans="1:109" s="19" customFormat="1" ht="12" thickBot="1" x14ac:dyDescent="0.25">
      <c r="A80" s="2" t="s">
        <v>92</v>
      </c>
      <c r="B80" s="2"/>
      <c r="C80" s="2"/>
      <c r="D80" s="2"/>
      <c r="E80" s="2"/>
      <c r="F80" s="2"/>
      <c r="G80" s="17">
        <f>ROUND(G68+G79,5)</f>
        <v>-29699.75</v>
      </c>
      <c r="H80" s="2"/>
      <c r="I80" s="17">
        <f>ROUND(I68+I79,5)</f>
        <v>-61771.67</v>
      </c>
      <c r="J80" s="2"/>
      <c r="K80" s="17">
        <f t="shared" si="47"/>
        <v>32071.919999999998</v>
      </c>
      <c r="L80" s="2"/>
      <c r="M80" s="18">
        <f t="shared" si="48"/>
        <v>0.48080000000000001</v>
      </c>
      <c r="N80" s="2"/>
      <c r="O80" s="17">
        <f>ROUND(O68+O79,5)</f>
        <v>-10954.65</v>
      </c>
      <c r="P80" s="2"/>
      <c r="Q80" s="17">
        <f>ROUND(Q68+Q79,5)</f>
        <v>0</v>
      </c>
      <c r="R80" s="2"/>
      <c r="S80" s="17">
        <f t="shared" si="49"/>
        <v>-10954.65</v>
      </c>
      <c r="T80" s="2"/>
      <c r="U80" s="18">
        <f t="shared" si="50"/>
        <v>1</v>
      </c>
      <c r="V80" s="2"/>
      <c r="W80" s="17">
        <f>ROUND(W68+W79,5)</f>
        <v>-17847.09</v>
      </c>
      <c r="X80" s="2"/>
      <c r="Y80" s="17">
        <f>ROUND(Y68+Y79,5)</f>
        <v>0</v>
      </c>
      <c r="Z80" s="2"/>
      <c r="AA80" s="17">
        <f t="shared" si="51"/>
        <v>-17847.09</v>
      </c>
      <c r="AB80" s="2"/>
      <c r="AC80" s="18">
        <f t="shared" si="52"/>
        <v>1</v>
      </c>
      <c r="AD80" s="2"/>
      <c r="AE80" s="17">
        <f>ROUND(AE68+AE79,5)</f>
        <v>0</v>
      </c>
      <c r="AF80" s="2"/>
      <c r="AG80" s="17">
        <f>ROUND(AG68+AG79,5)</f>
        <v>0</v>
      </c>
      <c r="AH80" s="2"/>
      <c r="AI80" s="17">
        <f t="shared" si="53"/>
        <v>0</v>
      </c>
      <c r="AJ80" s="2"/>
      <c r="AK80" s="18">
        <f t="shared" si="54"/>
        <v>0</v>
      </c>
      <c r="AL80" s="2"/>
      <c r="AM80" s="17">
        <f>ROUND(AM68+AM79,5)</f>
        <v>0</v>
      </c>
      <c r="AN80" s="2"/>
      <c r="AO80" s="17">
        <f>ROUND(AO68+AO79,5)</f>
        <v>0</v>
      </c>
      <c r="AP80" s="2"/>
      <c r="AQ80" s="17">
        <f t="shared" si="55"/>
        <v>0</v>
      </c>
      <c r="AR80" s="2"/>
      <c r="AS80" s="18">
        <f t="shared" si="56"/>
        <v>0</v>
      </c>
      <c r="AT80" s="2"/>
      <c r="AU80" s="17">
        <f>ROUND(AU68+AU79,5)</f>
        <v>0</v>
      </c>
      <c r="AV80" s="2"/>
      <c r="AW80" s="17">
        <f>ROUND(AW68+AW79,5)</f>
        <v>0</v>
      </c>
      <c r="AX80" s="2"/>
      <c r="AY80" s="17">
        <f t="shared" si="57"/>
        <v>0</v>
      </c>
      <c r="AZ80" s="2"/>
      <c r="BA80" s="18">
        <f t="shared" si="58"/>
        <v>0</v>
      </c>
      <c r="BB80" s="2"/>
      <c r="BC80" s="17">
        <f>ROUND(BC68+BC79,5)</f>
        <v>0</v>
      </c>
      <c r="BD80" s="2"/>
      <c r="BE80" s="17">
        <f>ROUND(BE68+BE79,5)</f>
        <v>0</v>
      </c>
      <c r="BF80" s="2"/>
      <c r="BG80" s="17">
        <f>ROUND((BC80-BE80),5)</f>
        <v>0</v>
      </c>
      <c r="BH80" s="2"/>
      <c r="BI80" s="18">
        <f>ROUND(IF(BE80=0, IF(BC80=0, 0, 1), BC80/BE80),5)</f>
        <v>0</v>
      </c>
      <c r="BJ80" s="2"/>
      <c r="BK80" s="17">
        <f>ROUND(BK68+BK79,5)</f>
        <v>0</v>
      </c>
      <c r="BL80" s="2"/>
      <c r="BM80" s="17">
        <f>ROUND(BM68+BM79,5)</f>
        <v>0</v>
      </c>
      <c r="BN80" s="2"/>
      <c r="BO80" s="17">
        <f>ROUND((BK80-BM80),5)</f>
        <v>0</v>
      </c>
      <c r="BP80" s="2"/>
      <c r="BQ80" s="18">
        <f>ROUND(IF(BM80=0, IF(BK80=0, 0, 1), BK80/BM80),5)</f>
        <v>0</v>
      </c>
      <c r="BR80" s="2"/>
      <c r="BS80" s="17">
        <f>ROUND(BS68+BS79,5)</f>
        <v>0</v>
      </c>
      <c r="BT80" s="2"/>
      <c r="BU80" s="17">
        <f>ROUND(BU68+BU79,5)</f>
        <v>0</v>
      </c>
      <c r="BV80" s="2"/>
      <c r="BW80" s="17">
        <f>ROUND((BS80-BU80),5)</f>
        <v>0</v>
      </c>
      <c r="BX80" s="2"/>
      <c r="BY80" s="18">
        <f>ROUND(IF(BU80=0, IF(BS80=0, 0, 1), BS80/BU80),5)</f>
        <v>0</v>
      </c>
      <c r="BZ80" s="2"/>
      <c r="CA80" s="17">
        <f>ROUND(CA68+CA79,5)</f>
        <v>0</v>
      </c>
      <c r="CB80" s="2"/>
      <c r="CC80" s="17">
        <f>ROUND(CC68+CC79,5)</f>
        <v>0</v>
      </c>
      <c r="CD80" s="2"/>
      <c r="CE80" s="17">
        <f>ROUND((CA80-CC80),5)</f>
        <v>0</v>
      </c>
      <c r="CF80" s="2"/>
      <c r="CG80" s="18">
        <f>ROUND(IF(CC80=0, IF(CA80=0, 0, 1), CA80/CC80),5)</f>
        <v>0</v>
      </c>
      <c r="CH80" s="2"/>
      <c r="CI80" s="17">
        <f>ROUND(CI68+CI79,5)</f>
        <v>0</v>
      </c>
      <c r="CJ80" s="2"/>
      <c r="CK80" s="17">
        <f>ROUND(CK68+CK79,5)</f>
        <v>0</v>
      </c>
      <c r="CL80" s="2"/>
      <c r="CM80" s="17">
        <f>ROUND((CI80-CK80),5)</f>
        <v>0</v>
      </c>
      <c r="CN80" s="2"/>
      <c r="CO80" s="18">
        <f>ROUND(IF(CK80=0, IF(CI80=0, 0, 1), CI80/CK80),5)</f>
        <v>0</v>
      </c>
      <c r="CP80" s="2"/>
      <c r="CQ80" s="17">
        <f>ROUND(CQ68+CQ79,5)</f>
        <v>0</v>
      </c>
      <c r="CR80" s="2"/>
      <c r="CS80" s="17">
        <f>ROUND(CS68+CS79,5)</f>
        <v>0</v>
      </c>
      <c r="CT80" s="2"/>
      <c r="CU80" s="17">
        <f>ROUND((CQ80-CS80),5)</f>
        <v>0</v>
      </c>
      <c r="CV80" s="2"/>
      <c r="CW80" s="18">
        <f>ROUND(IF(CS80=0, IF(CQ80=0, 0, 1), CQ80/CS80),5)</f>
        <v>0</v>
      </c>
      <c r="CX80" s="2"/>
      <c r="CY80" s="17">
        <f t="shared" si="59"/>
        <v>-58501.49</v>
      </c>
      <c r="CZ80" s="2"/>
      <c r="DA80" s="17">
        <f t="shared" si="60"/>
        <v>-61771.67</v>
      </c>
      <c r="DB80" s="2"/>
      <c r="DC80" s="31">
        <f t="shared" si="46"/>
        <v>-3270.1800000000003</v>
      </c>
      <c r="DD80" s="2"/>
      <c r="DE80" s="18"/>
    </row>
    <row r="81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5:15 PM
&amp;"Arial,Bold"&amp;8 10/09/23
&amp;"Arial,Bold"&amp;8 Cash Basis&amp;C&amp;"Arial,Bold"&amp;12 Johnson County Cemetery District
&amp;"Arial,Bold"&amp;14 Profit &amp;&amp; Loss Budget vs. Actual
&amp;"Arial,Bold"&amp;10 July 2023 through June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 Rule</dc:creator>
  <cp:lastModifiedBy>Jody Telkamp</cp:lastModifiedBy>
  <cp:lastPrinted>2023-10-10T00:21:29Z</cp:lastPrinted>
  <dcterms:created xsi:type="dcterms:W3CDTF">2023-10-09T23:15:34Z</dcterms:created>
  <dcterms:modified xsi:type="dcterms:W3CDTF">2023-10-18T21:58:35Z</dcterms:modified>
</cp:coreProperties>
</file>